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nogueira\Desktop\"/>
    </mc:Choice>
  </mc:AlternateContent>
  <bookViews>
    <workbookView xWindow="0" yWindow="0" windowWidth="13845" windowHeight="12540" firstSheet="2" activeTab="3"/>
  </bookViews>
  <sheets>
    <sheet name="Notice" sheetId="20" r:id="rId1"/>
    <sheet name="Notice (2)" sheetId="22" r:id="rId2"/>
    <sheet name="Formulaire" sheetId="16" r:id="rId3"/>
    <sheet name="Budget prévisionnel" sheetId="17" r:id="rId4"/>
    <sheet name="Dernier Budget Approuvé en AG" sheetId="15" r:id="rId5"/>
    <sheet name="Rapport N-1" sheetId="18" r:id="rId6"/>
    <sheet name="Programme Année N" sheetId="19" r:id="rId7"/>
    <sheet name="Demande exceptionnelle" sheetId="21" r:id="rId8"/>
  </sheets>
  <definedNames>
    <definedName name="_xlnm.Print_Area" localSheetId="3">'Budget prévisionnel'!$A$1:$D$73</definedName>
    <definedName name="_xlnm.Print_Area" localSheetId="7">'Demande exceptionnelle'!$A$1:$A$5</definedName>
    <definedName name="_xlnm.Print_Area" localSheetId="4">'Dernier Budget Approuvé en AG'!$A$1:$D$77</definedName>
    <definedName name="_xlnm.Print_Area" localSheetId="2">Formulaire!$A$1:$H$70</definedName>
    <definedName name="_xlnm.Print_Area" localSheetId="0">Notice!$A$1:$N$36</definedName>
    <definedName name="_xlnm.Print_Area" localSheetId="1">'Notice (2)'!$A$1:$N$35</definedName>
    <definedName name="_xlnm.Print_Area" localSheetId="6">'Programme Année N'!$A$1:$B$23</definedName>
    <definedName name="_xlnm.Print_Area" localSheetId="5">'Rapport N-1'!$A$1:$B$23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7" l="1"/>
  <c r="B31" i="17"/>
  <c r="D3" i="16"/>
  <c r="C150" i="16"/>
  <c r="Z150" i="16"/>
  <c r="Y150" i="16"/>
  <c r="B52" i="16" l="1"/>
  <c r="B150" i="16"/>
  <c r="V150" i="16"/>
  <c r="U150" i="16"/>
  <c r="T150" i="16"/>
  <c r="S150" i="16"/>
  <c r="R150" i="16"/>
  <c r="Q150" i="16"/>
  <c r="P150" i="16"/>
  <c r="O150" i="16"/>
  <c r="N150" i="16"/>
  <c r="M150" i="16"/>
  <c r="L150" i="16"/>
  <c r="K150" i="16"/>
  <c r="J150" i="16"/>
  <c r="H150" i="16"/>
  <c r="G150" i="16"/>
  <c r="F150" i="16"/>
  <c r="E150" i="16"/>
  <c r="D150" i="16"/>
  <c r="B70" i="16"/>
  <c r="B68" i="16" l="1"/>
  <c r="B61" i="15"/>
  <c r="B52" i="15"/>
  <c r="B61" i="17"/>
  <c r="B69" i="16" s="1"/>
  <c r="B52" i="17"/>
  <c r="B67" i="16" s="1"/>
  <c r="B53" i="16"/>
  <c r="B63" i="16"/>
  <c r="B31" i="15"/>
  <c r="D31" i="15"/>
  <c r="B64" i="16"/>
  <c r="B65" i="16" s="1"/>
  <c r="AA150" i="16" s="1"/>
  <c r="F32" i="16"/>
  <c r="I150" i="16" s="1"/>
  <c r="AB150" i="16" l="1"/>
  <c r="B51" i="16"/>
  <c r="D72" i="15"/>
  <c r="D74" i="15" s="1"/>
  <c r="D70" i="17"/>
  <c r="B54" i="16"/>
  <c r="W150" i="16" s="1"/>
  <c r="B55" i="16" l="1"/>
  <c r="X150" i="16" s="1"/>
</calcChain>
</file>

<file path=xl/sharedStrings.xml><?xml version="1.0" encoding="utf-8"?>
<sst xmlns="http://schemas.openxmlformats.org/spreadsheetml/2006/main" count="354" uniqueCount="226">
  <si>
    <t>Nom :</t>
  </si>
  <si>
    <t>Aide à la gestion</t>
  </si>
  <si>
    <t>Adhérents non issois</t>
  </si>
  <si>
    <t>Adhérents issois</t>
  </si>
  <si>
    <t>Issois -18</t>
  </si>
  <si>
    <t>Adhérent féminin</t>
  </si>
  <si>
    <t>Séniors +60</t>
  </si>
  <si>
    <t>Handi</t>
  </si>
  <si>
    <t>Effectif</t>
  </si>
  <si>
    <t>Aide à la compétition</t>
  </si>
  <si>
    <t>Adhésion</t>
  </si>
  <si>
    <t>Engagement</t>
  </si>
  <si>
    <t>Arbitrage</t>
  </si>
  <si>
    <t>Formation entraineur</t>
  </si>
  <si>
    <t>Déplacements</t>
  </si>
  <si>
    <t>Nb d'éducateurs pour les catégories -18 ans</t>
  </si>
  <si>
    <t>Actions Socio-Educative</t>
  </si>
  <si>
    <t>Partenariat scolaire</t>
  </si>
  <si>
    <t>Aide à l'emploi</t>
  </si>
  <si>
    <t>ETP</t>
  </si>
  <si>
    <t>Stagiaire / Apprenti</t>
  </si>
  <si>
    <t>Participation à la vie de la cité</t>
  </si>
  <si>
    <t>Participation à un évènement OMS</t>
  </si>
  <si>
    <t>Is-sur-Tille</t>
  </si>
  <si>
    <t>Forum</t>
  </si>
  <si>
    <t>Forum en action</t>
  </si>
  <si>
    <t>Nb d'actions</t>
  </si>
  <si>
    <t>Pôle Sport Santé</t>
  </si>
  <si>
    <t>Organisation d'évènements</t>
  </si>
  <si>
    <t>Nb de licenciés</t>
  </si>
  <si>
    <t>Subvention demandée</t>
  </si>
  <si>
    <t>Total Produits</t>
  </si>
  <si>
    <t>Bonification accordée</t>
  </si>
  <si>
    <t>La mairie est-elle seule à  subventionner ?</t>
  </si>
  <si>
    <t>Sport Haut Niveau</t>
  </si>
  <si>
    <t>Sollicitez-vous le forfait HN ?</t>
  </si>
  <si>
    <t>Impact sur le territoire</t>
  </si>
  <si>
    <t>Population Is-sur-Tille</t>
  </si>
  <si>
    <t>Nb d'adhérents</t>
  </si>
  <si>
    <t>% de la population issoise</t>
  </si>
  <si>
    <t>Soutien en nature</t>
  </si>
  <si>
    <t>Utilisation Infrastructures en h/semaine</t>
  </si>
  <si>
    <t>Demande matériel</t>
  </si>
  <si>
    <t>Demande de salle</t>
  </si>
  <si>
    <t>Utilisation véhicule municipal</t>
  </si>
  <si>
    <t>Présence active</t>
  </si>
  <si>
    <t>Si oui : Justificatif du sportif ou de l'équipe HN à fournir en annexe</t>
  </si>
  <si>
    <t>Nombre d'adhérents/licenciés :</t>
  </si>
  <si>
    <t>Le "Réflexe Partenariat"</t>
  </si>
  <si>
    <t>Fiche identité de l'association</t>
  </si>
  <si>
    <t>Composition du bureau</t>
  </si>
  <si>
    <t>Président</t>
  </si>
  <si>
    <t>Secrétaire</t>
  </si>
  <si>
    <t>Adresse siège social</t>
  </si>
  <si>
    <t>SIREN</t>
  </si>
  <si>
    <t>Nom</t>
  </si>
  <si>
    <t>Prénom</t>
  </si>
  <si>
    <t>Mail</t>
  </si>
  <si>
    <t>Fonction</t>
  </si>
  <si>
    <t>Vice-Président</t>
  </si>
  <si>
    <t>Vice-Secrétaire</t>
  </si>
  <si>
    <t>Trésorier</t>
  </si>
  <si>
    <t>Trésorier Adjoint</t>
  </si>
  <si>
    <t>Montant de la subvention sollicité</t>
  </si>
  <si>
    <t>Téléphone 1</t>
  </si>
  <si>
    <t>Téléphone 2</t>
  </si>
  <si>
    <t>Nb d'adhérents -18 ans</t>
  </si>
  <si>
    <t>Non Issois -18</t>
  </si>
  <si>
    <t>MONTANT</t>
  </si>
  <si>
    <t>Fonctionnement</t>
  </si>
  <si>
    <t>Cotisations</t>
  </si>
  <si>
    <t>Membres actifs</t>
  </si>
  <si>
    <t>Membres honoraires</t>
  </si>
  <si>
    <t>Licences et engagements</t>
  </si>
  <si>
    <t>Membres bienfaiteurs</t>
  </si>
  <si>
    <t>Cotisations fédérales ou autres</t>
  </si>
  <si>
    <t>Subventions</t>
  </si>
  <si>
    <t>Frais d’organisation des fêtes</t>
  </si>
  <si>
    <t>Frais de réception</t>
  </si>
  <si>
    <t>Conseil Départemental de la Côte d’Or</t>
  </si>
  <si>
    <t>Transports et déplacements</t>
  </si>
  <si>
    <t>Documentation, publicité</t>
  </si>
  <si>
    <t>Autres subventions</t>
  </si>
  <si>
    <t>Autres ressources</t>
  </si>
  <si>
    <t>Produits des fêtes, entrées, tombolas, boissons, etc.</t>
  </si>
  <si>
    <t>Loyers et charges locatives</t>
  </si>
  <si>
    <t>Impôts et taxes</t>
  </si>
  <si>
    <t>Assurances</t>
  </si>
  <si>
    <t>Dons divers</t>
  </si>
  <si>
    <t>TOTAL (A)</t>
  </si>
  <si>
    <t>TOTAL (B)</t>
  </si>
  <si>
    <t>CONTRIBUTION VOLONTAIRE EN NATURE</t>
  </si>
  <si>
    <t>Financement d’activités (Formations, stages, etc.)</t>
  </si>
  <si>
    <t>Autres communes (précisez)</t>
  </si>
  <si>
    <t>Frais généraux (PTT, bureau)</t>
  </si>
  <si>
    <t>Frais financiers (Remboursement de prêts)</t>
  </si>
  <si>
    <t>Produits financiers (intérêts)</t>
  </si>
  <si>
    <t>Divers (Précisez)</t>
  </si>
  <si>
    <t xml:space="preserve">BÉNÉVOLAT </t>
  </si>
  <si>
    <t>Nombre d’heures Non rémunérées consacrées au fonctionnement de l’association
x taux horaire (SMIC pour une tâche simple) + Frais non remboursés</t>
  </si>
  <si>
    <t>Frais de personnel (TCC)</t>
  </si>
  <si>
    <t>Maison des associations</t>
  </si>
  <si>
    <t>Gymnase COSEC</t>
  </si>
  <si>
    <t>Gymnase Anatole France</t>
  </si>
  <si>
    <t>Terrain d'Honneur RUGBY</t>
  </si>
  <si>
    <t>Maisonnette (Club House) du COSEC</t>
  </si>
  <si>
    <t>Terrain d'entrainement RUGBY</t>
  </si>
  <si>
    <t>Terrain stabilisé COSEC</t>
  </si>
  <si>
    <t>Courts de tennis (extérieur + couvert)</t>
  </si>
  <si>
    <t>Maisonnette des Capucins</t>
  </si>
  <si>
    <t>Terrains de pétanque</t>
  </si>
  <si>
    <t>Salle de l'orangerie</t>
  </si>
  <si>
    <t>Salle des Capucins</t>
  </si>
  <si>
    <t>Salle Charbonnel</t>
  </si>
  <si>
    <t>Salle de réunion Charbonnel</t>
  </si>
  <si>
    <t>Salle Tovagliaro</t>
  </si>
  <si>
    <t>DERNIER COMPTE RENDU FINANCIER APPROUVÉ EN AG</t>
  </si>
  <si>
    <t>Compte de résultat</t>
  </si>
  <si>
    <t>Précisez la période ici</t>
  </si>
  <si>
    <t>Commune d'Is-sur-Tille</t>
  </si>
  <si>
    <t>Autres : Précisez</t>
  </si>
  <si>
    <r>
      <t xml:space="preserve">CHARGES </t>
    </r>
    <r>
      <rPr>
        <b/>
        <i/>
        <sz val="10"/>
        <color theme="1"/>
        <rFont val="Calibri"/>
        <family val="2"/>
        <scheme val="minor"/>
      </rPr>
      <t>(Dépenses)</t>
    </r>
  </si>
  <si>
    <r>
      <t>PRODUITS</t>
    </r>
    <r>
      <rPr>
        <b/>
        <i/>
        <sz val="10"/>
        <color theme="1"/>
        <rFont val="Calibri"/>
        <family val="2"/>
        <scheme val="minor"/>
      </rPr>
      <t xml:space="preserve"> (Recettes)</t>
    </r>
  </si>
  <si>
    <t>Vacances Pour Ceux Qui Restent</t>
  </si>
  <si>
    <r>
      <t xml:space="preserve">Niveau de trésorerie (T) : </t>
    </r>
    <r>
      <rPr>
        <i/>
        <sz val="10"/>
        <color theme="1"/>
        <rFont val="Calibri"/>
        <family val="2"/>
        <scheme val="minor"/>
      </rPr>
      <t>Comptes courants, épargnes (apparaissant sur les relevés de banque) et de la caisse en fin d'exercice comptable</t>
    </r>
    <r>
      <rPr>
        <b/>
        <sz val="10"/>
        <color theme="1"/>
        <rFont val="Calibri"/>
        <family val="2"/>
        <scheme val="minor"/>
      </rPr>
      <t xml:space="preserve"> </t>
    </r>
  </si>
  <si>
    <t>Résultat (B) - (A) = (C)</t>
  </si>
  <si>
    <t xml:space="preserve">Niveau de trésorerie (T) - (C) = </t>
  </si>
  <si>
    <t>Participation à un évènement municipal</t>
  </si>
  <si>
    <t>CP : 21120</t>
  </si>
  <si>
    <t>Ville : Is-sur-Tille</t>
  </si>
  <si>
    <t>Nombre de demande matériel sur l'année (approximativement)</t>
  </si>
  <si>
    <t>Détails des actions menées</t>
  </si>
  <si>
    <t>Evènements marquants de l'association</t>
  </si>
  <si>
    <t>(Possibilité de joindre un fichier en pièce jointe)</t>
  </si>
  <si>
    <t>Explications</t>
  </si>
  <si>
    <t>Evènements</t>
  </si>
  <si>
    <t>Effort en faveur du maintien et du développement des activités</t>
  </si>
  <si>
    <t>Effort en faveur de la formation</t>
  </si>
  <si>
    <t>Effort en faveur de l’amélioration de la gestion et de l’animation</t>
  </si>
  <si>
    <t>Nombre d'heures totales d'utilisation / semaine</t>
  </si>
  <si>
    <r>
      <t>MISE À DISPOSITION GRATUITE</t>
    </r>
    <r>
      <rPr>
        <i/>
        <sz val="10"/>
        <color theme="1"/>
        <rFont val="Calibri"/>
        <family val="2"/>
        <scheme val="minor"/>
      </rPr>
      <t xml:space="preserve"> (Notez le nombre d'heures d'utilisation / semaine des infrastrucures issoises)</t>
    </r>
  </si>
  <si>
    <r>
      <rPr>
        <b/>
        <sz val="10"/>
        <color theme="1"/>
        <rFont val="Calibri"/>
        <family val="2"/>
        <scheme val="minor"/>
      </rPr>
      <t xml:space="preserve">MISE À DISPOSITION GRATUITE </t>
    </r>
    <r>
      <rPr>
        <i/>
        <sz val="10"/>
        <color theme="1"/>
        <rFont val="Calibri"/>
        <family val="2"/>
        <scheme val="minor"/>
      </rPr>
      <t>(Notez le nombre d'utilisation annuelle des salles ci-dessous)</t>
    </r>
  </si>
  <si>
    <t>Autres salles : Précisez</t>
  </si>
  <si>
    <t>Nombre de demandes de salle / an</t>
  </si>
  <si>
    <t>Quillier Plaine de jeux</t>
  </si>
  <si>
    <t>N° :</t>
  </si>
  <si>
    <t>Vous pouvez fournir les budgets (prévisionnels et dernier budget voté en AG) sous un autre format</t>
  </si>
  <si>
    <t>En supplément et facultatif</t>
  </si>
  <si>
    <t>Autorisation de buvette</t>
  </si>
  <si>
    <t>INFORMATION &amp; RAPPEL</t>
  </si>
  <si>
    <t>LES ASSOCIATIONS QUI FONT UNE DEMANDE DE SUBVENTION (ESPÈCES OU NATURE)</t>
  </si>
  <si>
    <t>Doivent respecter la Charte de la Vie Associative</t>
  </si>
  <si>
    <t>Doivent être signataire de la Charte Républicaine</t>
  </si>
  <si>
    <t>Doivent être signataire de la convention de partenariat entre l’association et la mairie</t>
  </si>
  <si>
    <t>S'engage à indiquer le soutien de la ville d'Is-sur-Tille dans leurs supports de communications (Site Internet, page Facebook, article dans les journaux, …)</t>
  </si>
  <si>
    <t>Matthias CAILLOT</t>
  </si>
  <si>
    <t>Tél: 0786786668</t>
  </si>
  <si>
    <t>CONTACT UTILE (aide à montage du dossier)</t>
  </si>
  <si>
    <t>Demande de subvention exceptionnelle</t>
  </si>
  <si>
    <r>
      <t xml:space="preserve">Compléter </t>
    </r>
    <r>
      <rPr>
        <b/>
        <i/>
        <sz val="11"/>
        <color theme="1"/>
        <rFont val="Calibri"/>
        <family val="2"/>
        <scheme val="minor"/>
      </rPr>
      <t>toutes</t>
    </r>
    <r>
      <rPr>
        <i/>
        <sz val="11"/>
        <color theme="1"/>
        <rFont val="Calibri"/>
        <family val="2"/>
        <scheme val="minor"/>
      </rPr>
      <t xml:space="preserve"> les feuilles du présent dossier, </t>
    </r>
    <r>
      <rPr>
        <b/>
        <i/>
        <sz val="11"/>
        <color rgb="FFFF0000"/>
        <rFont val="Calibri"/>
        <family val="2"/>
        <scheme val="minor"/>
      </rPr>
      <t>y compris les volets budgets</t>
    </r>
    <r>
      <rPr>
        <i/>
        <sz val="11"/>
        <color theme="1"/>
        <rFont val="Calibri"/>
        <family val="2"/>
        <scheme val="minor"/>
      </rPr>
      <t xml:space="preserve"> qui sont indispensables pour la lecture du dossier (cases "TOTAL (A)" &amp; "TOTAL (B) à ne pas oublier)</t>
    </r>
  </si>
  <si>
    <t>Fait à Is-sur-Tille</t>
  </si>
  <si>
    <t>Le</t>
  </si>
  <si>
    <t>Précisez la date</t>
  </si>
  <si>
    <r>
      <t xml:space="preserve">Compléter les cases </t>
    </r>
    <r>
      <rPr>
        <b/>
        <i/>
        <sz val="11"/>
        <color theme="1"/>
        <rFont val="Calibri"/>
        <family val="2"/>
        <scheme val="minor"/>
      </rPr>
      <t>Orange</t>
    </r>
  </si>
  <si>
    <r>
      <rPr>
        <b/>
        <sz val="12"/>
        <rFont val="Calibri"/>
        <family val="2"/>
        <scheme val="minor"/>
      </rPr>
      <t xml:space="preserve">Mail: </t>
    </r>
    <r>
      <rPr>
        <b/>
        <u/>
        <sz val="12"/>
        <rFont val="Calibri"/>
        <family val="2"/>
        <scheme val="minor"/>
      </rPr>
      <t>matthias.caillot@is-sur-tille.fr</t>
    </r>
  </si>
  <si>
    <t>OBLIGATOIRE</t>
  </si>
  <si>
    <t>Dans le cadre de certaines de vos activités, vous serez amené à faire une demande « d’ouverture de débit de débit de boisson provisoire »</t>
  </si>
  <si>
    <t>Sollicitez le référent Sport/santé pour les associations sportives et disponible auprès de l’accueil de la mairie pour les autres associations</t>
  </si>
  <si>
    <t>Il est rappelé que lorsqu’il s’agit de boissons en canette en métal, des poubelles de tri sélectifs sont à votre disposition. N'hésitez pas à solliciter le SMOM</t>
  </si>
  <si>
    <r>
      <t xml:space="preserve">Fournir une attestation d’assurance pour vos activités </t>
    </r>
    <r>
      <rPr>
        <b/>
        <i/>
        <u/>
        <sz val="11"/>
        <rFont val="Calibri"/>
        <family val="2"/>
        <scheme val="minor"/>
      </rPr>
      <t>à jour</t>
    </r>
  </si>
  <si>
    <r>
      <t xml:space="preserve">Les volets Budgets </t>
    </r>
    <r>
      <rPr>
        <b/>
        <i/>
        <sz val="11"/>
        <color theme="1"/>
        <rFont val="Calibri"/>
        <family val="2"/>
        <scheme val="minor"/>
      </rPr>
      <t xml:space="preserve">complétés et signés </t>
    </r>
    <r>
      <rPr>
        <i/>
        <sz val="11"/>
        <color theme="1"/>
        <rFont val="Calibri"/>
        <family val="2"/>
        <scheme val="minor"/>
      </rPr>
      <t>par le vérificateur aux comptes de l'association ou les états financiers approuvés en AG</t>
    </r>
  </si>
  <si>
    <t>Fournir une copie du compte-rendu signé de la dernière Assemblée Générale</t>
  </si>
  <si>
    <r>
      <t xml:space="preserve">Joindre </t>
    </r>
    <r>
      <rPr>
        <b/>
        <i/>
        <sz val="11"/>
        <color theme="1"/>
        <rFont val="Calibri"/>
        <family val="2"/>
        <scheme val="minor"/>
      </rPr>
      <t>impérativement</t>
    </r>
    <r>
      <rPr>
        <i/>
        <sz val="11"/>
        <color theme="1"/>
        <rFont val="Calibri"/>
        <family val="2"/>
        <scheme val="minor"/>
      </rPr>
      <t xml:space="preserve"> un RIB</t>
    </r>
  </si>
  <si>
    <t>ATTENTION</t>
  </si>
  <si>
    <t>DEMANDE DE SUBVENTION DE FONCTIONNEMENT</t>
  </si>
  <si>
    <r>
      <t xml:space="preserve">Fournir </t>
    </r>
    <r>
      <rPr>
        <b/>
        <i/>
        <sz val="11"/>
        <color rgb="FFFF0000"/>
        <rFont val="Calibri"/>
        <family val="2"/>
        <scheme val="minor"/>
      </rPr>
      <t>les justificatifs en pièces jointes</t>
    </r>
    <r>
      <rPr>
        <i/>
        <sz val="11"/>
        <color theme="1"/>
        <rFont val="Calibri"/>
        <family val="2"/>
        <scheme val="minor"/>
      </rPr>
      <t xml:space="preserve"> au présent dossier</t>
    </r>
  </si>
  <si>
    <t>Dans les 3 mois suivant l'action, transmettre un bilan financier et technique de l'opération ayant été réalisée grâce aux subventions exceptionnelles</t>
  </si>
  <si>
    <t>Le volet "Demande exceptionnelle" ne concerne que les demandes de subvention exceptionnelle et n'est pas à rendre obligatoirement</t>
  </si>
  <si>
    <t>TOUT DOSSIER RENDU HORS DÉLAIS NE SERA PAS EXAMINÉ !</t>
  </si>
  <si>
    <t>Nombre de demande matériel sur l'année (N-1)</t>
  </si>
  <si>
    <t>Inscrire le nom de l'association</t>
  </si>
  <si>
    <t>Ne pas remplir, le remplissage se fera seul une fois les données renseignées partie "Aide à la gestion"</t>
  </si>
  <si>
    <t>Compléter en inscrivant l'adresse où est domicilié le siège social de l'association</t>
  </si>
  <si>
    <t>Inscrire le numéro de Siren de l'association</t>
  </si>
  <si>
    <t>Explications pour le renseignement du dossier</t>
  </si>
  <si>
    <t>Informations relatives aux personnes qui composent le bureau</t>
  </si>
  <si>
    <t>Inscrire en chiffre la somme de la subvention demandée</t>
  </si>
  <si>
    <t>Compléter les informations demandées : la somme total "adhérents non issois" + "adhérents issois" correspond au nombre total d'adhérents</t>
  </si>
  <si>
    <t>→ "adhérents issois", "issois -18","adhérents féminin" et "Handi"</t>
  </si>
  <si>
    <r>
      <t xml:space="preserve">Les données sont cumulables. </t>
    </r>
    <r>
      <rPr>
        <i/>
        <u/>
        <sz val="10"/>
        <color theme="1"/>
        <rFont val="Calibri"/>
        <family val="2"/>
        <scheme val="minor"/>
      </rPr>
      <t>Exemple</t>
    </r>
    <r>
      <rPr>
        <i/>
        <sz val="10"/>
        <color theme="1"/>
        <rFont val="Calibri"/>
        <family val="2"/>
        <scheme val="minor"/>
      </rPr>
      <t xml:space="preserve"> : Kelly, jeune issoise de 13 ans porteuse d'un handicap sera à comptabiliser dans plusieurs champs de données :</t>
    </r>
  </si>
  <si>
    <t>Paiement d'un officiel au moins une fois dans la saison : Inscrire Oui ou Non</t>
  </si>
  <si>
    <t>Incrire le nombre d'éducateurs qui encadrent les jeunes de -18 ans</t>
  </si>
  <si>
    <t>Ne pas remplir, le remplissage se fera seul une fois les données précédentes renseignées</t>
  </si>
  <si>
    <t>Inscrire Oui ou Non</t>
  </si>
  <si>
    <t xml:space="preserve"> Paiement pour participer aux compétitions : Inscrire Oui ou Non</t>
  </si>
  <si>
    <t xml:space="preserve"> Formation payante d’un éducateur : Inscrire Oui ou Non</t>
  </si>
  <si>
    <t>Incrire le nombre d'équivalent taux plein (35h)</t>
  </si>
  <si>
    <t>Incrire le nombre de stagiaires et apprentis</t>
  </si>
  <si>
    <t>OMS</t>
  </si>
  <si>
    <t>Inscrire Oui ou Non en fonction de votre implication</t>
  </si>
  <si>
    <t>Les données sont complétées automatiquement.</t>
  </si>
  <si>
    <t>Inscrire Oui ou Non - Justificatifs à fournir</t>
  </si>
  <si>
    <t>Attention donc à bien compléter toutes les données y compris la partie "Budget prévisionnel" - (Partie "Mise à disposition gratuite")</t>
  </si>
  <si>
    <t>Attention donc à bien compléter toutes les données y compris la partie "Budget prévisionnel" - (cases "TOTAL (A)" &amp; "TOTAL (B) à ne pas oublier !)</t>
  </si>
  <si>
    <t>Mise en place de créneaux adaptés ( cours 3-6 ans, femmes enceintes, sport adapté, etc…)</t>
  </si>
  <si>
    <t>Ce descriptif sera analysé et permettra une bonification du dossier</t>
  </si>
  <si>
    <t>Déplacements supérieur 3000km dans l'année : Inscrire Oui ou Non</t>
  </si>
  <si>
    <t>OUI/NON</t>
  </si>
  <si>
    <r>
      <t xml:space="preserve">TOUT DOSSIER INCOMPLET OU SANS JUSTIFICATIF POUR LES PARTIES QUI LE NÉCESSITENT </t>
    </r>
    <r>
      <rPr>
        <b/>
        <i/>
        <u/>
        <sz val="11"/>
        <color theme="1"/>
        <rFont val="Calibri"/>
        <family val="2"/>
        <scheme val="minor"/>
      </rPr>
      <t>NE SERA PAS EXAMINÉ</t>
    </r>
    <r>
      <rPr>
        <b/>
        <i/>
        <sz val="11"/>
        <color theme="1"/>
        <rFont val="Calibri"/>
        <family val="2"/>
        <scheme val="minor"/>
      </rPr>
      <t xml:space="preserve"> !</t>
    </r>
  </si>
  <si>
    <t>Le formulaire spécifique est disponible auprès de Matthias CAILLOT : 07 86 78 66 68 - 03 80 95 47 75 - matthias.caillot@is-sur-tille.fr</t>
  </si>
  <si>
    <t>Explication du changement d'effectif (Baisse ou augmentation significative)</t>
  </si>
  <si>
    <t>* Réservé aux associations sportives</t>
  </si>
  <si>
    <t>Aide à la compétition *</t>
  </si>
  <si>
    <t>Nombre d'utilisation du véhicule municipal sur l'année (approximativement)</t>
  </si>
  <si>
    <t>Nombre d'utilisation du véhicule municipal sur l'année (N-1)</t>
  </si>
  <si>
    <t>Office Municipal du Sport *</t>
  </si>
  <si>
    <r>
      <rPr>
        <b/>
        <sz val="10"/>
        <color theme="1"/>
        <rFont val="Calibri"/>
        <family val="2"/>
        <scheme val="minor"/>
      </rPr>
      <t xml:space="preserve">MISE À DISPOSITION GRATUITE </t>
    </r>
    <r>
      <rPr>
        <i/>
        <sz val="10"/>
        <color theme="1"/>
        <rFont val="Calibri"/>
        <family val="2"/>
        <scheme val="minor"/>
      </rPr>
      <t>(Notez le nombre de demandes matériels et véhicule sur l'année)</t>
    </r>
  </si>
  <si>
    <t>20, place de la mairie</t>
  </si>
  <si>
    <t>Cadre réservé au jury</t>
  </si>
  <si>
    <r>
      <t xml:space="preserve">Inscrire en chiffre </t>
    </r>
    <r>
      <rPr>
        <b/>
        <i/>
        <u/>
        <sz val="10"/>
        <rFont val="Calibri"/>
        <family val="2"/>
        <scheme val="minor"/>
      </rPr>
      <t>le coût moyen</t>
    </r>
    <r>
      <rPr>
        <b/>
        <i/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>d’une adhésion à l’association (licence fédérale + assurance + cotisation club)</t>
    </r>
  </si>
  <si>
    <r>
      <t xml:space="preserve">Inscrire le nombre d'évènements organisés en capacité de réunir </t>
    </r>
    <r>
      <rPr>
        <b/>
        <i/>
        <u/>
        <sz val="10"/>
        <color theme="1"/>
        <rFont val="Calibri"/>
        <family val="2"/>
        <scheme val="minor"/>
      </rPr>
      <t>au moins 500 personnes</t>
    </r>
    <r>
      <rPr>
        <i/>
        <sz val="10"/>
        <color theme="1"/>
        <rFont val="Calibri"/>
        <family val="2"/>
        <scheme val="minor"/>
      </rPr>
      <t xml:space="preserve"> sur le territoire</t>
    </r>
  </si>
  <si>
    <t>Aide à la formation et/ou l'accompagnement des jeunes</t>
  </si>
  <si>
    <t>Signature (NOM+PRENOM)</t>
  </si>
  <si>
    <t>PROJET DE BUDGET POUR L'EXERCICE 2026 (ou 2025/2026 en année scolaire)</t>
  </si>
  <si>
    <t>PROGRAMME ENVISAGÉ POUR L’EXERCICE 2026
(2025/2026 en année scolaire)</t>
  </si>
  <si>
    <t>RAPPORT D’ACTIVITÉ DE L’EXERCICE 2025
(2024/2025 en année scolaire)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</si>
</sst>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name val="Calibri"/>
      <family val="2"/>
    </font>
    <font>
      <i/>
      <u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6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6" borderId="1" xfId="0" applyFont="1" applyFill="1" applyBorder="1" applyAlignment="1">
      <alignment horizontal="center"/>
    </xf>
    <xf numFmtId="0" fontId="5" fillId="0" borderId="1" xfId="0" applyFont="1" applyBorder="1"/>
    <xf numFmtId="0" fontId="10" fillId="0" borderId="6" xfId="0" applyFont="1" applyBorder="1"/>
    <xf numFmtId="0" fontId="5" fillId="0" borderId="5" xfId="0" applyFont="1" applyBorder="1"/>
    <xf numFmtId="0" fontId="3" fillId="5" borderId="1" xfId="0" applyFont="1" applyFill="1" applyBorder="1"/>
    <xf numFmtId="0" fontId="3" fillId="2" borderId="1" xfId="0" applyFont="1" applyFill="1" applyBorder="1"/>
    <xf numFmtId="0" fontId="2" fillId="0" borderId="7" xfId="0" applyFont="1" applyBorder="1" applyAlignment="1">
      <alignment horizontal="left" wrapText="1"/>
    </xf>
    <xf numFmtId="0" fontId="12" fillId="0" borderId="0" xfId="0" applyFont="1"/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4" fillId="5" borderId="6" xfId="0" applyFont="1" applyFill="1" applyBorder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left" vertical="center" indent="5"/>
    </xf>
    <xf numFmtId="0" fontId="14" fillId="0" borderId="0" xfId="0" applyFont="1"/>
    <xf numFmtId="0" fontId="21" fillId="0" borderId="0" xfId="1" applyFont="1"/>
    <xf numFmtId="0" fontId="22" fillId="0" borderId="0" xfId="0" applyFont="1"/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7" borderId="0" xfId="0" applyFont="1" applyFill="1"/>
    <xf numFmtId="0" fontId="12" fillId="7" borderId="0" xfId="0" applyFont="1" applyFill="1"/>
    <xf numFmtId="0" fontId="15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31" fillId="7" borderId="0" xfId="0" applyFont="1" applyFill="1"/>
    <xf numFmtId="0" fontId="25" fillId="0" borderId="0" xfId="0" applyFont="1"/>
    <xf numFmtId="0" fontId="5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3" borderId="20" xfId="0" applyFont="1" applyFill="1" applyBorder="1" applyAlignment="1" applyProtection="1">
      <alignment vertical="center"/>
      <protection locked="0"/>
    </xf>
    <xf numFmtId="0" fontId="20" fillId="3" borderId="0" xfId="0" applyFont="1" applyFill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5" fillId="3" borderId="4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9" fontId="6" fillId="0" borderId="18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6" xfId="0" applyFont="1" applyBorder="1" applyProtection="1">
      <protection locked="0"/>
    </xf>
    <xf numFmtId="0" fontId="2" fillId="0" borderId="2" xfId="0" applyFont="1" applyBorder="1"/>
    <xf numFmtId="0" fontId="2" fillId="3" borderId="0" xfId="0" applyFont="1" applyFill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6" fillId="0" borderId="18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</xf>
    <xf numFmtId="0" fontId="3" fillId="3" borderId="0" xfId="0" applyFont="1" applyFill="1" applyProtection="1">
      <protection locked="0"/>
    </xf>
    <xf numFmtId="0" fontId="14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 vertical="center"/>
    </xf>
    <xf numFmtId="0" fontId="6" fillId="2" borderId="21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9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8" fillId="3" borderId="2" xfId="1" applyFont="1" applyFill="1" applyBorder="1" applyAlignment="1" applyProtection="1">
      <alignment vertical="center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64" fontId="5" fillId="3" borderId="21" xfId="0" applyNumberFormat="1" applyFont="1" applyFill="1" applyBorder="1" applyAlignment="1" applyProtection="1">
      <alignment horizontal="center" vertical="center"/>
      <protection locked="0"/>
    </xf>
    <xf numFmtId="164" fontId="5" fillId="3" borderId="3" xfId="0" applyNumberFormat="1" applyFont="1" applyFill="1" applyBorder="1" applyAlignment="1" applyProtection="1">
      <alignment horizontal="center" vertical="center"/>
      <protection locked="0"/>
    </xf>
    <xf numFmtId="164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20" xfId="0" applyFont="1" applyFill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0" fillId="7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tthias.caillot@is-sur-till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12" workbookViewId="0">
      <selection sqref="A1:XFD1048576"/>
    </sheetView>
  </sheetViews>
  <sheetFormatPr baseColWidth="10" defaultRowHeight="15" x14ac:dyDescent="0.25"/>
  <cols>
    <col min="1" max="1" width="12.5703125" bestFit="1" customWidth="1"/>
  </cols>
  <sheetData>
    <row r="1" spans="1:14" ht="15.75" x14ac:dyDescent="0.25">
      <c r="A1" s="75" t="s">
        <v>174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5.75" x14ac:dyDescent="0.25">
      <c r="A2" s="25" t="s">
        <v>165</v>
      </c>
    </row>
    <row r="3" spans="1:14" x14ac:dyDescent="0.25">
      <c r="A3" s="22" t="s">
        <v>159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4" x14ac:dyDescent="0.25">
      <c r="A4" s="22" t="s">
        <v>170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4" x14ac:dyDescent="0.25">
      <c r="A5" s="22" t="s">
        <v>163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4" x14ac:dyDescent="0.25">
      <c r="A6" s="22" t="s">
        <v>175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4" x14ac:dyDescent="0.25">
      <c r="A7" s="22" t="s">
        <v>171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4" x14ac:dyDescent="0.25">
      <c r="A8" s="22" t="s">
        <v>172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4" x14ac:dyDescent="0.25">
      <c r="A9" s="34" t="s">
        <v>169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4" x14ac:dyDescent="0.25">
      <c r="A10" s="2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4" ht="15.75" x14ac:dyDescent="0.25">
      <c r="A11" s="27" t="s">
        <v>147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4" x14ac:dyDescent="0.25">
      <c r="A12" s="15" t="s">
        <v>146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4" x14ac:dyDescent="0.25">
      <c r="A13" s="15" t="s">
        <v>177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4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4" ht="15.75" x14ac:dyDescent="0.25">
      <c r="A15" s="40" t="s">
        <v>173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4" ht="15.75" x14ac:dyDescent="0.25">
      <c r="A16" s="40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x14ac:dyDescent="0.25">
      <c r="A17" s="39" t="s">
        <v>178</v>
      </c>
      <c r="B17" s="36"/>
      <c r="C17" s="36"/>
      <c r="D17" s="36"/>
      <c r="E17" s="36"/>
      <c r="F17" s="15"/>
      <c r="G17" s="15"/>
      <c r="H17" s="15"/>
      <c r="I17" s="15"/>
      <c r="J17" s="15"/>
      <c r="K17" s="15"/>
      <c r="L17" s="15"/>
    </row>
    <row r="18" spans="1:12" x14ac:dyDescent="0.25">
      <c r="A18" s="35" t="s">
        <v>208</v>
      </c>
      <c r="B18" s="36"/>
      <c r="C18" s="36"/>
      <c r="D18" s="36"/>
      <c r="E18" s="36"/>
      <c r="F18" s="36"/>
      <c r="G18" s="36"/>
      <c r="H18" s="36"/>
      <c r="I18" s="36"/>
      <c r="J18" s="15"/>
      <c r="K18" s="15"/>
      <c r="L18" s="15"/>
    </row>
    <row r="19" spans="1:12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ht="15.75" x14ac:dyDescent="0.25">
      <c r="A20" s="25" t="s">
        <v>149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ht="15.75" x14ac:dyDescent="0.25">
      <c r="A21" s="28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ht="15.75" x14ac:dyDescent="0.25">
      <c r="A22" s="21" t="s">
        <v>148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5">
      <c r="A23" s="22" t="s">
        <v>166</v>
      </c>
    </row>
    <row r="24" spans="1:12" x14ac:dyDescent="0.25">
      <c r="A24" s="22" t="s">
        <v>167</v>
      </c>
    </row>
    <row r="25" spans="1:12" x14ac:dyDescent="0.25">
      <c r="A25" s="22" t="s">
        <v>168</v>
      </c>
    </row>
    <row r="26" spans="1:12" x14ac:dyDescent="0.25">
      <c r="A26" s="29"/>
    </row>
    <row r="27" spans="1:12" ht="15.75" x14ac:dyDescent="0.25">
      <c r="A27" s="24" t="s">
        <v>150</v>
      </c>
    </row>
    <row r="28" spans="1:12" x14ac:dyDescent="0.25">
      <c r="A28" s="22" t="s">
        <v>151</v>
      </c>
    </row>
    <row r="29" spans="1:12" x14ac:dyDescent="0.25">
      <c r="A29" s="22" t="s">
        <v>152</v>
      </c>
    </row>
    <row r="30" spans="1:12" x14ac:dyDescent="0.25">
      <c r="A30" s="22" t="s">
        <v>153</v>
      </c>
    </row>
    <row r="31" spans="1:12" x14ac:dyDescent="0.25">
      <c r="A31" s="22" t="s">
        <v>154</v>
      </c>
    </row>
    <row r="33" spans="1:4" ht="15.75" x14ac:dyDescent="0.25">
      <c r="A33" s="24" t="s">
        <v>157</v>
      </c>
      <c r="B33" s="32"/>
      <c r="C33" s="32"/>
      <c r="D33" s="32"/>
    </row>
    <row r="34" spans="1:4" ht="15.75" x14ac:dyDescent="0.25">
      <c r="A34" s="33" t="s">
        <v>155</v>
      </c>
      <c r="B34" s="32"/>
      <c r="C34" s="32"/>
      <c r="D34" s="32"/>
    </row>
    <row r="35" spans="1:4" ht="15.75" x14ac:dyDescent="0.25">
      <c r="A35" s="32" t="s">
        <v>156</v>
      </c>
      <c r="B35" s="32"/>
      <c r="C35" s="32"/>
      <c r="D35" s="32"/>
    </row>
    <row r="36" spans="1:4" ht="15.75" x14ac:dyDescent="0.25">
      <c r="A36" s="31" t="s">
        <v>164</v>
      </c>
      <c r="B36" s="32"/>
      <c r="C36" s="32"/>
      <c r="D36" s="32"/>
    </row>
    <row r="37" spans="1:4" ht="15.75" x14ac:dyDescent="0.25">
      <c r="A37" s="32"/>
      <c r="B37" s="32"/>
      <c r="C37" s="32"/>
      <c r="D37" s="32"/>
    </row>
  </sheetData>
  <sheetProtection algorithmName="SHA-512" hashValue="aBfaCQY7oY5Obza09mpVMXCqPoqLsLRG1kLMICL7OXENfDqmrZPTT7YJWwz8KU5AdfQYlT382Tn92FkYixyWWg==" saltValue="kINvV5e7QU90dDlW8xTdKQ==" spinCount="100000" sheet="1" objects="1" scenarios="1" selectLockedCells="1"/>
  <mergeCells count="1">
    <mergeCell ref="A1:N1"/>
  </mergeCells>
  <hyperlinks>
    <hyperlink ref="A36" r:id="rId1" display="matthias.caillot@is-sur-tille.fr"/>
  </hyperlinks>
  <pageMargins left="0.7" right="0.7" top="0.75" bottom="0.75" header="0.3" footer="0.3"/>
  <pageSetup paperSize="9" scale="5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workbookViewId="0">
      <selection sqref="A1:K1"/>
    </sheetView>
  </sheetViews>
  <sheetFormatPr baseColWidth="10" defaultRowHeight="15" x14ac:dyDescent="0.25"/>
  <cols>
    <col min="1" max="1" width="12.5703125" bestFit="1" customWidth="1"/>
  </cols>
  <sheetData>
    <row r="1" spans="1:14" ht="15.75" x14ac:dyDescent="0.25">
      <c r="A1" s="75" t="s">
        <v>174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24"/>
      <c r="M1" s="24"/>
      <c r="N1" s="24"/>
    </row>
    <row r="3" spans="1:14" ht="15.75" x14ac:dyDescent="0.25">
      <c r="A3" s="96" t="s">
        <v>184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15"/>
    </row>
    <row r="4" spans="1:14" ht="15.75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15"/>
    </row>
    <row r="5" spans="1:14" x14ac:dyDescent="0.25">
      <c r="A5" s="81" t="s">
        <v>49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15"/>
    </row>
    <row r="6" spans="1:14" x14ac:dyDescent="0.25">
      <c r="A6" s="94" t="s">
        <v>0</v>
      </c>
      <c r="B6" s="94"/>
      <c r="C6" s="94"/>
      <c r="D6" s="77" t="s">
        <v>180</v>
      </c>
      <c r="E6" s="77"/>
      <c r="F6" s="77"/>
      <c r="G6" s="77"/>
      <c r="H6" s="77"/>
      <c r="I6" s="77"/>
      <c r="J6" s="77"/>
      <c r="K6" s="77"/>
      <c r="L6" s="15"/>
    </row>
    <row r="7" spans="1:14" x14ac:dyDescent="0.25">
      <c r="A7" s="94" t="s">
        <v>47</v>
      </c>
      <c r="B7" s="94"/>
      <c r="C7" s="94"/>
      <c r="D7" s="76" t="s">
        <v>181</v>
      </c>
      <c r="E7" s="76"/>
      <c r="F7" s="76"/>
      <c r="G7" s="76"/>
      <c r="H7" s="76"/>
      <c r="I7" s="76"/>
      <c r="J7" s="76"/>
      <c r="K7" s="76"/>
      <c r="L7" s="15"/>
    </row>
    <row r="8" spans="1:14" x14ac:dyDescent="0.25">
      <c r="A8" s="99" t="s">
        <v>53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15"/>
    </row>
    <row r="9" spans="1:14" x14ac:dyDescent="0.25">
      <c r="A9" s="95" t="s">
        <v>182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15"/>
    </row>
    <row r="10" spans="1:14" x14ac:dyDescent="0.25">
      <c r="A10" s="99" t="s">
        <v>54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15"/>
    </row>
    <row r="11" spans="1:14" x14ac:dyDescent="0.25">
      <c r="A11" s="101" t="s">
        <v>183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5"/>
    </row>
    <row r="12" spans="1:14" x14ac:dyDescent="0.25">
      <c r="A12" s="99" t="s">
        <v>50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15"/>
    </row>
    <row r="13" spans="1:14" x14ac:dyDescent="0.25">
      <c r="A13" s="77" t="s">
        <v>185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15"/>
    </row>
    <row r="14" spans="1:14" x14ac:dyDescent="0.25">
      <c r="A14" s="99" t="s">
        <v>63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15"/>
    </row>
    <row r="15" spans="1:14" x14ac:dyDescent="0.25">
      <c r="A15" s="97" t="s">
        <v>186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15"/>
    </row>
    <row r="16" spans="1:14" x14ac:dyDescent="0.25">
      <c r="A16" s="81" t="s">
        <v>1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15"/>
    </row>
    <row r="17" spans="1:12" x14ac:dyDescent="0.25">
      <c r="A17" s="77" t="s">
        <v>187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15"/>
    </row>
    <row r="18" spans="1:12" x14ac:dyDescent="0.25">
      <c r="A18" s="102" t="s">
        <v>189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5"/>
    </row>
    <row r="19" spans="1:12" x14ac:dyDescent="0.25">
      <c r="A19" s="103" t="s">
        <v>188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5"/>
    </row>
    <row r="20" spans="1:12" x14ac:dyDescent="0.25">
      <c r="A20" s="81" t="s">
        <v>9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15"/>
    </row>
    <row r="21" spans="1:12" x14ac:dyDescent="0.25">
      <c r="A21" s="94" t="s">
        <v>10</v>
      </c>
      <c r="B21" s="94"/>
      <c r="C21" s="94"/>
      <c r="D21" s="100" t="s">
        <v>219</v>
      </c>
      <c r="E21" s="100"/>
      <c r="F21" s="100"/>
      <c r="G21" s="100"/>
      <c r="H21" s="100"/>
      <c r="I21" s="100"/>
      <c r="J21" s="100"/>
      <c r="K21" s="100"/>
      <c r="L21" s="15"/>
    </row>
    <row r="22" spans="1:12" x14ac:dyDescent="0.25">
      <c r="A22" s="94" t="s">
        <v>11</v>
      </c>
      <c r="B22" s="94"/>
      <c r="C22" s="94"/>
      <c r="D22" s="98" t="s">
        <v>194</v>
      </c>
      <c r="E22" s="98"/>
      <c r="F22" s="98"/>
      <c r="G22" s="98"/>
      <c r="H22" s="98"/>
      <c r="I22" s="98"/>
      <c r="J22" s="98"/>
      <c r="K22" s="98"/>
    </row>
    <row r="23" spans="1:12" x14ac:dyDescent="0.25">
      <c r="A23" s="94" t="s">
        <v>12</v>
      </c>
      <c r="B23" s="94"/>
      <c r="C23" s="94"/>
      <c r="D23" s="98" t="s">
        <v>190</v>
      </c>
      <c r="E23" s="98"/>
      <c r="F23" s="98"/>
      <c r="G23" s="98"/>
      <c r="H23" s="98"/>
      <c r="I23" s="98"/>
      <c r="J23" s="98"/>
      <c r="K23" s="98"/>
    </row>
    <row r="24" spans="1:12" x14ac:dyDescent="0.25">
      <c r="A24" s="94" t="s">
        <v>13</v>
      </c>
      <c r="B24" s="94"/>
      <c r="C24" s="94"/>
      <c r="D24" s="98" t="s">
        <v>195</v>
      </c>
      <c r="E24" s="98"/>
      <c r="F24" s="98"/>
      <c r="G24" s="98"/>
      <c r="H24" s="98"/>
      <c r="I24" s="98"/>
      <c r="J24" s="98"/>
      <c r="K24" s="98"/>
    </row>
    <row r="25" spans="1:12" x14ac:dyDescent="0.25">
      <c r="A25" s="94" t="s">
        <v>14</v>
      </c>
      <c r="B25" s="94"/>
      <c r="C25" s="94"/>
      <c r="D25" s="98" t="s">
        <v>206</v>
      </c>
      <c r="E25" s="98"/>
      <c r="F25" s="98"/>
      <c r="G25" s="98"/>
      <c r="H25" s="98"/>
      <c r="I25" s="98"/>
      <c r="J25" s="98"/>
      <c r="K25" s="98"/>
    </row>
    <row r="26" spans="1:12" x14ac:dyDescent="0.25">
      <c r="A26" s="81" t="s">
        <v>221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7" spans="1:12" x14ac:dyDescent="0.25">
      <c r="A27" s="94" t="s">
        <v>15</v>
      </c>
      <c r="B27" s="94"/>
      <c r="C27" s="94"/>
      <c r="D27" s="77" t="s">
        <v>191</v>
      </c>
      <c r="E27" s="77"/>
      <c r="F27" s="77"/>
      <c r="G27" s="77"/>
      <c r="H27" s="77"/>
      <c r="I27" s="77"/>
      <c r="J27" s="77"/>
      <c r="K27" s="77"/>
    </row>
    <row r="28" spans="1:12" x14ac:dyDescent="0.25">
      <c r="A28" s="94" t="s">
        <v>66</v>
      </c>
      <c r="B28" s="94"/>
      <c r="C28" s="94"/>
      <c r="D28" s="76" t="s">
        <v>192</v>
      </c>
      <c r="E28" s="76"/>
      <c r="F28" s="76"/>
      <c r="G28" s="76"/>
      <c r="H28" s="76"/>
      <c r="I28" s="76"/>
      <c r="J28" s="76"/>
      <c r="K28" s="76"/>
    </row>
    <row r="29" spans="1:12" x14ac:dyDescent="0.25">
      <c r="A29" s="94" t="s">
        <v>16</v>
      </c>
      <c r="B29" s="94"/>
      <c r="C29" s="94"/>
      <c r="D29" s="95" t="s">
        <v>193</v>
      </c>
      <c r="E29" s="95"/>
      <c r="F29" s="95"/>
      <c r="G29" s="95"/>
      <c r="H29" s="95"/>
      <c r="I29" s="95"/>
      <c r="J29" s="95"/>
      <c r="K29" s="95"/>
    </row>
    <row r="30" spans="1:12" x14ac:dyDescent="0.25">
      <c r="A30" s="94" t="s">
        <v>17</v>
      </c>
      <c r="B30" s="94"/>
      <c r="C30" s="94"/>
      <c r="D30" s="95" t="s">
        <v>193</v>
      </c>
      <c r="E30" s="95"/>
      <c r="F30" s="95"/>
      <c r="G30" s="95"/>
      <c r="H30" s="95"/>
      <c r="I30" s="95"/>
      <c r="J30" s="95"/>
      <c r="K30" s="95"/>
    </row>
    <row r="31" spans="1:12" x14ac:dyDescent="0.25">
      <c r="A31" s="81" t="s">
        <v>18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2" spans="1:12" x14ac:dyDescent="0.25">
      <c r="A32" s="88" t="s">
        <v>19</v>
      </c>
      <c r="B32" s="89"/>
      <c r="C32" s="90"/>
      <c r="D32" s="77" t="s">
        <v>196</v>
      </c>
      <c r="E32" s="77"/>
      <c r="F32" s="77"/>
      <c r="G32" s="77"/>
      <c r="H32" s="77"/>
      <c r="I32" s="77"/>
      <c r="J32" s="77"/>
      <c r="K32" s="77"/>
    </row>
    <row r="33" spans="1:11" x14ac:dyDescent="0.25">
      <c r="A33" s="88" t="s">
        <v>20</v>
      </c>
      <c r="B33" s="89"/>
      <c r="C33" s="90"/>
      <c r="D33" s="77" t="s">
        <v>197</v>
      </c>
      <c r="E33" s="77"/>
      <c r="F33" s="77"/>
      <c r="G33" s="77"/>
      <c r="H33" s="77"/>
      <c r="I33" s="77"/>
      <c r="J33" s="77"/>
      <c r="K33" s="77"/>
    </row>
    <row r="34" spans="1:11" x14ac:dyDescent="0.25">
      <c r="A34" s="91" t="s">
        <v>21</v>
      </c>
      <c r="B34" s="92"/>
      <c r="C34" s="92"/>
      <c r="D34" s="92"/>
      <c r="E34" s="92"/>
      <c r="F34" s="92"/>
      <c r="G34" s="92"/>
      <c r="H34" s="92"/>
      <c r="I34" s="92"/>
      <c r="J34" s="92"/>
      <c r="K34" s="93"/>
    </row>
    <row r="35" spans="1:11" x14ac:dyDescent="0.25">
      <c r="A35" s="82" t="s">
        <v>198</v>
      </c>
      <c r="B35" s="83"/>
      <c r="C35" s="83"/>
      <c r="D35" s="83"/>
      <c r="E35" s="83"/>
      <c r="F35" s="83"/>
      <c r="G35" s="83"/>
      <c r="H35" s="83"/>
      <c r="I35" s="83"/>
      <c r="J35" s="83"/>
      <c r="K35" s="84"/>
    </row>
    <row r="36" spans="1:11" x14ac:dyDescent="0.25">
      <c r="A36" s="85" t="s">
        <v>199</v>
      </c>
      <c r="B36" s="86"/>
      <c r="C36" s="86"/>
      <c r="D36" s="86"/>
      <c r="E36" s="86"/>
      <c r="F36" s="86"/>
      <c r="G36" s="86"/>
      <c r="H36" s="86"/>
      <c r="I36" s="86"/>
      <c r="J36" s="86"/>
      <c r="K36" s="87"/>
    </row>
    <row r="37" spans="1:11" x14ac:dyDescent="0.25">
      <c r="A37" s="82" t="s">
        <v>23</v>
      </c>
      <c r="B37" s="83"/>
      <c r="C37" s="83"/>
      <c r="D37" s="83"/>
      <c r="E37" s="83"/>
      <c r="F37" s="83"/>
      <c r="G37" s="83"/>
      <c r="H37" s="83"/>
      <c r="I37" s="83"/>
      <c r="J37" s="83"/>
      <c r="K37" s="84"/>
    </row>
    <row r="38" spans="1:11" x14ac:dyDescent="0.25">
      <c r="A38" s="85" t="s">
        <v>199</v>
      </c>
      <c r="B38" s="86"/>
      <c r="C38" s="86"/>
      <c r="D38" s="86"/>
      <c r="E38" s="86"/>
      <c r="F38" s="86"/>
      <c r="G38" s="86"/>
      <c r="H38" s="86"/>
      <c r="I38" s="86"/>
      <c r="J38" s="86"/>
      <c r="K38" s="87"/>
    </row>
    <row r="39" spans="1:11" x14ac:dyDescent="0.25">
      <c r="A39" s="80" t="s">
        <v>28</v>
      </c>
      <c r="B39" s="80"/>
      <c r="C39" s="80"/>
      <c r="D39" s="77" t="s">
        <v>220</v>
      </c>
      <c r="E39" s="77"/>
      <c r="F39" s="77"/>
      <c r="G39" s="77"/>
      <c r="H39" s="77"/>
      <c r="I39" s="77"/>
      <c r="J39" s="77"/>
      <c r="K39" s="77"/>
    </row>
    <row r="40" spans="1:11" x14ac:dyDescent="0.25">
      <c r="A40" s="81" t="s">
        <v>48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1" x14ac:dyDescent="0.25">
      <c r="A41" s="76" t="s">
        <v>200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x14ac:dyDescent="0.25">
      <c r="A42" s="76" t="s">
        <v>203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x14ac:dyDescent="0.25">
      <c r="A43" s="80" t="s">
        <v>33</v>
      </c>
      <c r="B43" s="80"/>
      <c r="C43" s="80"/>
      <c r="D43" s="77" t="s">
        <v>193</v>
      </c>
      <c r="E43" s="77"/>
      <c r="F43" s="77"/>
      <c r="G43" s="77"/>
      <c r="H43" s="77"/>
      <c r="I43" s="77"/>
      <c r="J43" s="77"/>
      <c r="K43" s="77"/>
    </row>
    <row r="44" spans="1:11" x14ac:dyDescent="0.25">
      <c r="A44" s="81" t="s">
        <v>34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</row>
    <row r="45" spans="1:11" x14ac:dyDescent="0.25">
      <c r="A45" s="77" t="s">
        <v>201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</row>
    <row r="46" spans="1:11" x14ac:dyDescent="0.25">
      <c r="A46" s="78" t="s">
        <v>36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</row>
    <row r="47" spans="1:11" x14ac:dyDescent="0.25">
      <c r="A47" s="76" t="s">
        <v>200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x14ac:dyDescent="0.25">
      <c r="A48" s="78" t="s">
        <v>40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</row>
    <row r="49" spans="1:11" x14ac:dyDescent="0.25">
      <c r="A49" s="76" t="s">
        <v>200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x14ac:dyDescent="0.25">
      <c r="A50" s="76" t="s">
        <v>202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</row>
  </sheetData>
  <sheetProtection algorithmName="SHA-512" hashValue="zJPQS0ceHc7JVf0PGG6Rt0gBi1mQg4o2MwuRvQEWbN6i3795BR6vm5KqOJI3sj3au4qtikI29Xb4KVWtmyjCLw==" saltValue="EFb1LUXCjz1pzC3gExHfPg==" spinCount="100000" sheet="1" objects="1" scenarios="1" selectLockedCells="1"/>
  <mergeCells count="63">
    <mergeCell ref="A8:K8"/>
    <mergeCell ref="A22:C22"/>
    <mergeCell ref="A21:C21"/>
    <mergeCell ref="D21:K21"/>
    <mergeCell ref="D22:K22"/>
    <mergeCell ref="A9:K9"/>
    <mergeCell ref="A10:K10"/>
    <mergeCell ref="A11:K11"/>
    <mergeCell ref="A12:K12"/>
    <mergeCell ref="A13:K13"/>
    <mergeCell ref="A14:K14"/>
    <mergeCell ref="A17:K17"/>
    <mergeCell ref="A18:K18"/>
    <mergeCell ref="A19:K19"/>
    <mergeCell ref="D24:K24"/>
    <mergeCell ref="D25:K25"/>
    <mergeCell ref="A29:C29"/>
    <mergeCell ref="A28:C28"/>
    <mergeCell ref="A27:C27"/>
    <mergeCell ref="A25:C25"/>
    <mergeCell ref="A24:C24"/>
    <mergeCell ref="A26:K26"/>
    <mergeCell ref="D27:K27"/>
    <mergeCell ref="A30:C30"/>
    <mergeCell ref="D29:K29"/>
    <mergeCell ref="D30:K30"/>
    <mergeCell ref="A1:K1"/>
    <mergeCell ref="A3:K3"/>
    <mergeCell ref="D6:K6"/>
    <mergeCell ref="D7:K7"/>
    <mergeCell ref="A6:C6"/>
    <mergeCell ref="A7:C7"/>
    <mergeCell ref="A20:K20"/>
    <mergeCell ref="A15:K15"/>
    <mergeCell ref="A5:K5"/>
    <mergeCell ref="A16:K16"/>
    <mergeCell ref="A23:C23"/>
    <mergeCell ref="D28:K28"/>
    <mergeCell ref="D23:K23"/>
    <mergeCell ref="A35:K35"/>
    <mergeCell ref="A36:K36"/>
    <mergeCell ref="A31:K31"/>
    <mergeCell ref="A32:C32"/>
    <mergeCell ref="A33:C33"/>
    <mergeCell ref="D32:K32"/>
    <mergeCell ref="D33:K33"/>
    <mergeCell ref="A34:K34"/>
    <mergeCell ref="A37:K37"/>
    <mergeCell ref="A38:K38"/>
    <mergeCell ref="A39:C39"/>
    <mergeCell ref="D39:K39"/>
    <mergeCell ref="A40:K40"/>
    <mergeCell ref="A41:K41"/>
    <mergeCell ref="A42:K42"/>
    <mergeCell ref="A43:C43"/>
    <mergeCell ref="D43:K43"/>
    <mergeCell ref="A44:K44"/>
    <mergeCell ref="A49:K49"/>
    <mergeCell ref="A50:K50"/>
    <mergeCell ref="A45:K45"/>
    <mergeCell ref="A46:K46"/>
    <mergeCell ref="A47:K47"/>
    <mergeCell ref="A48:K48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0"/>
  <sheetViews>
    <sheetView zoomScaleNormal="100" workbookViewId="0">
      <selection activeCell="A5" sqref="A5:H5"/>
    </sheetView>
  </sheetViews>
  <sheetFormatPr baseColWidth="10" defaultRowHeight="12.75" x14ac:dyDescent="0.25"/>
  <cols>
    <col min="1" max="1" width="34.42578125" style="63" bestFit="1" customWidth="1"/>
    <col min="2" max="2" width="17.28515625" style="63" bestFit="1" customWidth="1"/>
    <col min="3" max="3" width="13.7109375" style="63" bestFit="1" customWidth="1"/>
    <col min="4" max="6" width="22.28515625" style="63" bestFit="1" customWidth="1"/>
    <col min="7" max="7" width="10" style="63" bestFit="1" customWidth="1"/>
    <col min="8" max="8" width="5.42578125" style="63" bestFit="1" customWidth="1"/>
    <col min="9" max="15" width="11.42578125" style="65"/>
    <col min="16" max="16384" width="11.42578125" style="63"/>
  </cols>
  <sheetData>
    <row r="1" spans="1:8" x14ac:dyDescent="0.25">
      <c r="A1" s="149" t="s">
        <v>49</v>
      </c>
      <c r="B1" s="150"/>
      <c r="C1" s="150"/>
      <c r="D1" s="150"/>
      <c r="E1" s="150"/>
      <c r="F1" s="150"/>
      <c r="G1" s="150"/>
      <c r="H1" s="151"/>
    </row>
    <row r="2" spans="1:8" x14ac:dyDescent="0.25">
      <c r="A2" s="152" t="s">
        <v>0</v>
      </c>
      <c r="B2" s="80"/>
      <c r="C2" s="80"/>
      <c r="D2" s="153"/>
      <c r="E2" s="154"/>
      <c r="F2" s="154"/>
      <c r="G2" s="154"/>
      <c r="H2" s="155"/>
    </row>
    <row r="3" spans="1:8" x14ac:dyDescent="0.25">
      <c r="A3" s="152" t="s">
        <v>47</v>
      </c>
      <c r="B3" s="80"/>
      <c r="C3" s="80"/>
      <c r="D3" s="82">
        <f>SUM(B23:C23)</f>
        <v>0</v>
      </c>
      <c r="E3" s="83"/>
      <c r="F3" s="83"/>
      <c r="G3" s="83"/>
      <c r="H3" s="126"/>
    </row>
    <row r="4" spans="1:8" x14ac:dyDescent="0.25">
      <c r="A4" s="141" t="s">
        <v>53</v>
      </c>
      <c r="B4" s="99"/>
      <c r="C4" s="99"/>
      <c r="D4" s="99"/>
      <c r="E4" s="99"/>
      <c r="F4" s="99"/>
      <c r="G4" s="99"/>
      <c r="H4" s="142"/>
    </row>
    <row r="5" spans="1:8" x14ac:dyDescent="0.25">
      <c r="A5" s="143" t="s">
        <v>217</v>
      </c>
      <c r="B5" s="144"/>
      <c r="C5" s="144"/>
      <c r="D5" s="144"/>
      <c r="E5" s="144"/>
      <c r="F5" s="144"/>
      <c r="G5" s="144"/>
      <c r="H5" s="145"/>
    </row>
    <row r="6" spans="1:8" x14ac:dyDescent="0.25">
      <c r="A6" s="143"/>
      <c r="B6" s="144"/>
      <c r="C6" s="144"/>
      <c r="D6" s="144"/>
      <c r="E6" s="144"/>
      <c r="F6" s="144"/>
      <c r="G6" s="144"/>
      <c r="H6" s="145"/>
    </row>
    <row r="7" spans="1:8" x14ac:dyDescent="0.25">
      <c r="A7" s="146" t="s">
        <v>128</v>
      </c>
      <c r="B7" s="147"/>
      <c r="C7" s="147"/>
      <c r="D7" s="147"/>
      <c r="E7" s="147"/>
      <c r="F7" s="147"/>
      <c r="G7" s="147"/>
      <c r="H7" s="148"/>
    </row>
    <row r="8" spans="1:8" x14ac:dyDescent="0.25">
      <c r="A8" s="146" t="s">
        <v>129</v>
      </c>
      <c r="B8" s="147"/>
      <c r="C8" s="147"/>
      <c r="D8" s="147"/>
      <c r="E8" s="147"/>
      <c r="F8" s="147"/>
      <c r="G8" s="147"/>
      <c r="H8" s="148"/>
    </row>
    <row r="9" spans="1:8" x14ac:dyDescent="0.25">
      <c r="A9" s="141" t="s">
        <v>54</v>
      </c>
      <c r="B9" s="99"/>
      <c r="C9" s="99"/>
      <c r="D9" s="99"/>
      <c r="E9" s="99"/>
      <c r="F9" s="99"/>
      <c r="G9" s="99"/>
      <c r="H9" s="142"/>
    </row>
    <row r="10" spans="1:8" x14ac:dyDescent="0.25">
      <c r="A10" s="143" t="s">
        <v>145</v>
      </c>
      <c r="B10" s="144"/>
      <c r="C10" s="144"/>
      <c r="D10" s="144"/>
      <c r="E10" s="144"/>
      <c r="F10" s="144"/>
      <c r="G10" s="144"/>
      <c r="H10" s="145"/>
    </row>
    <row r="11" spans="1:8" x14ac:dyDescent="0.25">
      <c r="A11" s="135" t="s">
        <v>50</v>
      </c>
      <c r="B11" s="136"/>
      <c r="C11" s="136"/>
      <c r="D11" s="136"/>
      <c r="E11" s="136"/>
      <c r="F11" s="136"/>
      <c r="G11" s="136"/>
      <c r="H11" s="137"/>
    </row>
    <row r="12" spans="1:8" x14ac:dyDescent="0.25">
      <c r="A12" s="53" t="s">
        <v>58</v>
      </c>
      <c r="B12" s="54" t="s">
        <v>55</v>
      </c>
      <c r="C12" s="54" t="s">
        <v>56</v>
      </c>
      <c r="D12" s="159" t="s">
        <v>64</v>
      </c>
      <c r="E12" s="160"/>
      <c r="F12" s="54" t="s">
        <v>65</v>
      </c>
      <c r="G12" s="161" t="s">
        <v>57</v>
      </c>
      <c r="H12" s="162"/>
    </row>
    <row r="13" spans="1:8" x14ac:dyDescent="0.25">
      <c r="A13" s="53" t="s">
        <v>51</v>
      </c>
      <c r="B13" s="41"/>
      <c r="C13" s="41"/>
      <c r="D13" s="131"/>
      <c r="E13" s="133"/>
      <c r="F13" s="41"/>
      <c r="G13" s="134"/>
      <c r="H13" s="132"/>
    </row>
    <row r="14" spans="1:8" x14ac:dyDescent="0.25">
      <c r="A14" s="53" t="s">
        <v>59</v>
      </c>
      <c r="B14" s="41"/>
      <c r="C14" s="41"/>
      <c r="D14" s="131"/>
      <c r="E14" s="133"/>
      <c r="F14" s="41"/>
      <c r="G14" s="131"/>
      <c r="H14" s="132"/>
    </row>
    <row r="15" spans="1:8" x14ac:dyDescent="0.25">
      <c r="A15" s="53" t="s">
        <v>52</v>
      </c>
      <c r="B15" s="41"/>
      <c r="C15" s="41"/>
      <c r="D15" s="131"/>
      <c r="E15" s="133"/>
      <c r="F15" s="41"/>
      <c r="G15" s="134"/>
      <c r="H15" s="132"/>
    </row>
    <row r="16" spans="1:8" x14ac:dyDescent="0.25">
      <c r="A16" s="53" t="s">
        <v>60</v>
      </c>
      <c r="B16" s="41"/>
      <c r="C16" s="41"/>
      <c r="D16" s="131"/>
      <c r="E16" s="133"/>
      <c r="F16" s="41"/>
      <c r="G16" s="131"/>
      <c r="H16" s="132"/>
    </row>
    <row r="17" spans="1:9" x14ac:dyDescent="0.25">
      <c r="A17" s="53" t="s">
        <v>61</v>
      </c>
      <c r="B17" s="41"/>
      <c r="C17" s="41"/>
      <c r="D17" s="131"/>
      <c r="E17" s="133"/>
      <c r="F17" s="41"/>
      <c r="G17" s="134"/>
      <c r="H17" s="132"/>
    </row>
    <row r="18" spans="1:9" x14ac:dyDescent="0.25">
      <c r="A18" s="53" t="s">
        <v>62</v>
      </c>
      <c r="B18" s="41"/>
      <c r="C18" s="41"/>
      <c r="D18" s="131"/>
      <c r="E18" s="133"/>
      <c r="F18" s="41"/>
      <c r="G18" s="131"/>
      <c r="H18" s="132"/>
    </row>
    <row r="19" spans="1:9" x14ac:dyDescent="0.25">
      <c r="A19" s="135" t="s">
        <v>63</v>
      </c>
      <c r="B19" s="136"/>
      <c r="C19" s="136"/>
      <c r="D19" s="136"/>
      <c r="E19" s="136"/>
      <c r="F19" s="136"/>
      <c r="G19" s="136"/>
      <c r="H19" s="137"/>
    </row>
    <row r="20" spans="1:9" x14ac:dyDescent="0.25">
      <c r="A20" s="138"/>
      <c r="B20" s="139"/>
      <c r="C20" s="139"/>
      <c r="D20" s="139"/>
      <c r="E20" s="139"/>
      <c r="F20" s="139"/>
      <c r="G20" s="139"/>
      <c r="H20" s="140"/>
    </row>
    <row r="21" spans="1:9" x14ac:dyDescent="0.25">
      <c r="A21" s="107" t="s">
        <v>1</v>
      </c>
      <c r="B21" s="92"/>
      <c r="C21" s="92"/>
      <c r="D21" s="92"/>
      <c r="E21" s="92"/>
      <c r="F21" s="92"/>
      <c r="G21" s="92"/>
      <c r="H21" s="108"/>
    </row>
    <row r="22" spans="1:9" x14ac:dyDescent="0.25">
      <c r="A22" s="56"/>
      <c r="B22" s="57" t="s">
        <v>2</v>
      </c>
      <c r="C22" s="57" t="s">
        <v>3</v>
      </c>
      <c r="D22" s="57" t="s">
        <v>67</v>
      </c>
      <c r="E22" s="57" t="s">
        <v>4</v>
      </c>
      <c r="F22" s="57" t="s">
        <v>5</v>
      </c>
      <c r="G22" s="57" t="s">
        <v>6</v>
      </c>
      <c r="H22" s="58" t="s">
        <v>7</v>
      </c>
    </row>
    <row r="23" spans="1:9" x14ac:dyDescent="0.25">
      <c r="A23" s="56" t="s">
        <v>8</v>
      </c>
      <c r="B23" s="42"/>
      <c r="C23" s="42"/>
      <c r="D23" s="42"/>
      <c r="E23" s="42"/>
      <c r="F23" s="42"/>
      <c r="G23" s="42"/>
      <c r="H23" s="43"/>
      <c r="I23" s="63"/>
    </row>
    <row r="24" spans="1:9" x14ac:dyDescent="0.25">
      <c r="A24" s="107" t="s">
        <v>212</v>
      </c>
      <c r="B24" s="92"/>
      <c r="C24" s="92"/>
      <c r="D24" s="92"/>
      <c r="E24" s="92"/>
      <c r="F24" s="92"/>
      <c r="G24" s="92"/>
      <c r="H24" s="108"/>
    </row>
    <row r="25" spans="1:9" x14ac:dyDescent="0.25">
      <c r="A25" s="56" t="s">
        <v>10</v>
      </c>
      <c r="B25" s="112"/>
      <c r="C25" s="113"/>
      <c r="D25" s="113"/>
      <c r="E25" s="113"/>
      <c r="F25" s="113"/>
      <c r="G25" s="113"/>
      <c r="H25" s="114"/>
      <c r="I25" s="63"/>
    </row>
    <row r="26" spans="1:9" x14ac:dyDescent="0.25">
      <c r="A26" s="56" t="s">
        <v>11</v>
      </c>
      <c r="B26" s="112" t="s">
        <v>207</v>
      </c>
      <c r="C26" s="113"/>
      <c r="D26" s="113"/>
      <c r="E26" s="113"/>
      <c r="F26" s="113"/>
      <c r="G26" s="113"/>
      <c r="H26" s="114"/>
      <c r="I26" s="63"/>
    </row>
    <row r="27" spans="1:9" x14ac:dyDescent="0.25">
      <c r="A27" s="56" t="s">
        <v>12</v>
      </c>
      <c r="B27" s="112" t="s">
        <v>207</v>
      </c>
      <c r="C27" s="113"/>
      <c r="D27" s="113"/>
      <c r="E27" s="113"/>
      <c r="F27" s="113"/>
      <c r="G27" s="113"/>
      <c r="H27" s="114"/>
      <c r="I27" s="63"/>
    </row>
    <row r="28" spans="1:9" x14ac:dyDescent="0.25">
      <c r="A28" s="56" t="s">
        <v>13</v>
      </c>
      <c r="B28" s="112" t="s">
        <v>207</v>
      </c>
      <c r="C28" s="113"/>
      <c r="D28" s="113"/>
      <c r="E28" s="113"/>
      <c r="F28" s="113"/>
      <c r="G28" s="113"/>
      <c r="H28" s="114"/>
      <c r="I28" s="63"/>
    </row>
    <row r="29" spans="1:9" x14ac:dyDescent="0.25">
      <c r="A29" s="56" t="s">
        <v>14</v>
      </c>
      <c r="B29" s="112" t="s">
        <v>207</v>
      </c>
      <c r="C29" s="113"/>
      <c r="D29" s="113"/>
      <c r="E29" s="113"/>
      <c r="F29" s="113"/>
      <c r="G29" s="113"/>
      <c r="H29" s="114"/>
      <c r="I29" s="63"/>
    </row>
    <row r="30" spans="1:9" x14ac:dyDescent="0.25">
      <c r="A30" s="107" t="s">
        <v>221</v>
      </c>
      <c r="B30" s="92"/>
      <c r="C30" s="92"/>
      <c r="D30" s="92"/>
      <c r="E30" s="92"/>
      <c r="F30" s="92"/>
      <c r="G30" s="92"/>
      <c r="H30" s="108"/>
    </row>
    <row r="31" spans="1:9" x14ac:dyDescent="0.25">
      <c r="A31" s="56"/>
      <c r="B31" s="82" t="s">
        <v>15</v>
      </c>
      <c r="C31" s="83"/>
      <c r="D31" s="83"/>
      <c r="E31" s="84"/>
      <c r="F31" s="82" t="s">
        <v>66</v>
      </c>
      <c r="G31" s="83"/>
      <c r="H31" s="126"/>
    </row>
    <row r="32" spans="1:9" x14ac:dyDescent="0.25">
      <c r="A32" s="56" t="s">
        <v>8</v>
      </c>
      <c r="B32" s="112"/>
      <c r="C32" s="113"/>
      <c r="D32" s="113"/>
      <c r="E32" s="130"/>
      <c r="F32" s="118">
        <f>SUM(D23:E23)</f>
        <v>0</v>
      </c>
      <c r="G32" s="120"/>
      <c r="H32" s="121"/>
      <c r="I32" s="63"/>
    </row>
    <row r="33" spans="1:9" x14ac:dyDescent="0.25">
      <c r="A33" s="59" t="s">
        <v>16</v>
      </c>
      <c r="B33" s="112" t="s">
        <v>207</v>
      </c>
      <c r="C33" s="113"/>
      <c r="D33" s="113"/>
      <c r="E33" s="113"/>
      <c r="F33" s="113"/>
      <c r="G33" s="113"/>
      <c r="H33" s="114"/>
      <c r="I33" s="63"/>
    </row>
    <row r="34" spans="1:9" x14ac:dyDescent="0.25">
      <c r="A34" s="56" t="s">
        <v>17</v>
      </c>
      <c r="B34" s="112" t="s">
        <v>207</v>
      </c>
      <c r="C34" s="113"/>
      <c r="D34" s="113"/>
      <c r="E34" s="113"/>
      <c r="F34" s="113"/>
      <c r="G34" s="113"/>
      <c r="H34" s="114"/>
      <c r="I34" s="63"/>
    </row>
    <row r="35" spans="1:9" x14ac:dyDescent="0.25">
      <c r="A35" s="107" t="s">
        <v>18</v>
      </c>
      <c r="B35" s="92"/>
      <c r="C35" s="92"/>
      <c r="D35" s="92"/>
      <c r="E35" s="92"/>
      <c r="F35" s="92"/>
      <c r="G35" s="92"/>
      <c r="H35" s="108"/>
    </row>
    <row r="36" spans="1:9" ht="15" customHeight="1" x14ac:dyDescent="0.25">
      <c r="A36" s="56" t="s">
        <v>19</v>
      </c>
      <c r="B36" s="112"/>
      <c r="C36" s="113"/>
      <c r="D36" s="113"/>
      <c r="E36" s="113"/>
      <c r="F36" s="113"/>
      <c r="G36" s="113"/>
      <c r="H36" s="114"/>
      <c r="I36" s="63"/>
    </row>
    <row r="37" spans="1:9" ht="15" customHeight="1" x14ac:dyDescent="0.25">
      <c r="A37" s="56" t="s">
        <v>20</v>
      </c>
      <c r="B37" s="112"/>
      <c r="C37" s="113"/>
      <c r="D37" s="113"/>
      <c r="E37" s="113"/>
      <c r="F37" s="113"/>
      <c r="G37" s="113"/>
      <c r="H37" s="114"/>
      <c r="I37" s="63"/>
    </row>
    <row r="38" spans="1:9" x14ac:dyDescent="0.25">
      <c r="A38" s="107" t="s">
        <v>21</v>
      </c>
      <c r="B38" s="92"/>
      <c r="C38" s="92"/>
      <c r="D38" s="92"/>
      <c r="E38" s="92"/>
      <c r="F38" s="92"/>
      <c r="G38" s="92"/>
      <c r="H38" s="108"/>
    </row>
    <row r="39" spans="1:9" ht="15" customHeight="1" x14ac:dyDescent="0.25">
      <c r="A39" s="109" t="s">
        <v>215</v>
      </c>
      <c r="B39" s="110"/>
      <c r="C39" s="110"/>
      <c r="D39" s="110"/>
      <c r="E39" s="110"/>
      <c r="F39" s="110"/>
      <c r="G39" s="110"/>
      <c r="H39" s="111"/>
    </row>
    <row r="40" spans="1:9" x14ac:dyDescent="0.25">
      <c r="A40" s="56" t="s">
        <v>10</v>
      </c>
      <c r="B40" s="112" t="s">
        <v>207</v>
      </c>
      <c r="C40" s="113"/>
      <c r="D40" s="113"/>
      <c r="E40" s="113"/>
      <c r="F40" s="113"/>
      <c r="G40" s="113"/>
      <c r="H40" s="114"/>
      <c r="I40" s="63"/>
    </row>
    <row r="41" spans="1:9" x14ac:dyDescent="0.25">
      <c r="A41" s="56" t="s">
        <v>45</v>
      </c>
      <c r="B41" s="112" t="s">
        <v>207</v>
      </c>
      <c r="C41" s="113"/>
      <c r="D41" s="113"/>
      <c r="E41" s="113"/>
      <c r="F41" s="113"/>
      <c r="G41" s="113"/>
      <c r="H41" s="114"/>
      <c r="I41" s="63"/>
    </row>
    <row r="42" spans="1:9" x14ac:dyDescent="0.25">
      <c r="A42" s="60" t="s">
        <v>22</v>
      </c>
      <c r="B42" s="112" t="s">
        <v>207</v>
      </c>
      <c r="C42" s="113"/>
      <c r="D42" s="113"/>
      <c r="E42" s="113"/>
      <c r="F42" s="113"/>
      <c r="G42" s="113"/>
      <c r="H42" s="114"/>
      <c r="I42" s="63"/>
    </row>
    <row r="43" spans="1:9" ht="15" customHeight="1" x14ac:dyDescent="0.25">
      <c r="A43" s="109" t="s">
        <v>23</v>
      </c>
      <c r="B43" s="110"/>
      <c r="C43" s="110"/>
      <c r="D43" s="110"/>
      <c r="E43" s="110"/>
      <c r="F43" s="110"/>
      <c r="G43" s="110"/>
      <c r="H43" s="111"/>
    </row>
    <row r="44" spans="1:9" x14ac:dyDescent="0.25">
      <c r="A44" s="60" t="s">
        <v>24</v>
      </c>
      <c r="B44" s="112" t="s">
        <v>207</v>
      </c>
      <c r="C44" s="113"/>
      <c r="D44" s="113"/>
      <c r="E44" s="113"/>
      <c r="F44" s="113"/>
      <c r="G44" s="113"/>
      <c r="H44" s="114"/>
      <c r="I44" s="63"/>
    </row>
    <row r="45" spans="1:9" x14ac:dyDescent="0.25">
      <c r="A45" s="60" t="s">
        <v>25</v>
      </c>
      <c r="B45" s="112" t="s">
        <v>207</v>
      </c>
      <c r="C45" s="113"/>
      <c r="D45" s="113"/>
      <c r="E45" s="113"/>
      <c r="F45" s="113"/>
      <c r="G45" s="113"/>
      <c r="H45" s="114"/>
      <c r="I45" s="63"/>
    </row>
    <row r="46" spans="1:9" x14ac:dyDescent="0.25">
      <c r="A46" s="60" t="s">
        <v>127</v>
      </c>
      <c r="B46" s="112" t="s">
        <v>207</v>
      </c>
      <c r="C46" s="113"/>
      <c r="D46" s="113"/>
      <c r="E46" s="113"/>
      <c r="F46" s="113"/>
      <c r="G46" s="113"/>
      <c r="H46" s="114"/>
      <c r="I46" s="63"/>
    </row>
    <row r="47" spans="1:9" x14ac:dyDescent="0.25">
      <c r="A47" s="60" t="s">
        <v>123</v>
      </c>
      <c r="B47" s="118" t="s">
        <v>26</v>
      </c>
      <c r="C47" s="119"/>
      <c r="D47" s="112"/>
      <c r="E47" s="113"/>
      <c r="F47" s="113"/>
      <c r="G47" s="113"/>
      <c r="H47" s="114"/>
      <c r="I47" s="63"/>
    </row>
    <row r="48" spans="1:9" x14ac:dyDescent="0.25">
      <c r="A48" s="60" t="s">
        <v>27</v>
      </c>
      <c r="B48" s="118" t="s">
        <v>26</v>
      </c>
      <c r="C48" s="119"/>
      <c r="D48" s="112"/>
      <c r="E48" s="113"/>
      <c r="F48" s="113"/>
      <c r="G48" s="113"/>
      <c r="H48" s="114"/>
      <c r="I48" s="63"/>
    </row>
    <row r="49" spans="1:9" x14ac:dyDescent="0.25">
      <c r="A49" s="60" t="s">
        <v>28</v>
      </c>
      <c r="B49" s="118" t="s">
        <v>26</v>
      </c>
      <c r="C49" s="119"/>
      <c r="D49" s="112"/>
      <c r="E49" s="113"/>
      <c r="F49" s="113"/>
      <c r="G49" s="113"/>
      <c r="H49" s="114"/>
      <c r="I49" s="63"/>
    </row>
    <row r="50" spans="1:9" x14ac:dyDescent="0.25">
      <c r="A50" s="107" t="s">
        <v>48</v>
      </c>
      <c r="B50" s="92"/>
      <c r="C50" s="92"/>
      <c r="D50" s="92"/>
      <c r="E50" s="92"/>
      <c r="F50" s="92"/>
      <c r="G50" s="92"/>
      <c r="H50" s="55"/>
    </row>
    <row r="51" spans="1:9" x14ac:dyDescent="0.25">
      <c r="A51" s="61" t="s">
        <v>29</v>
      </c>
      <c r="B51" s="118">
        <f>SUM(D3)</f>
        <v>0</v>
      </c>
      <c r="C51" s="120"/>
      <c r="D51" s="120"/>
      <c r="E51" s="120"/>
      <c r="F51" s="120"/>
      <c r="G51" s="120"/>
      <c r="H51" s="121"/>
    </row>
    <row r="52" spans="1:9" x14ac:dyDescent="0.25">
      <c r="A52" s="61" t="s">
        <v>30</v>
      </c>
      <c r="B52" s="122">
        <f>SUM(A20)</f>
        <v>0</v>
      </c>
      <c r="C52" s="123"/>
      <c r="D52" s="123"/>
      <c r="E52" s="123"/>
      <c r="F52" s="123"/>
      <c r="G52" s="123"/>
      <c r="H52" s="124"/>
    </row>
    <row r="53" spans="1:9" x14ac:dyDescent="0.25">
      <c r="A53" s="56" t="s">
        <v>31</v>
      </c>
      <c r="B53" s="122">
        <f>SUM('Budget prévisionnel'!D31)</f>
        <v>0</v>
      </c>
      <c r="C53" s="123"/>
      <c r="D53" s="123"/>
      <c r="E53" s="123"/>
      <c r="F53" s="123"/>
      <c r="G53" s="123"/>
      <c r="H53" s="124"/>
    </row>
    <row r="54" spans="1:9" x14ac:dyDescent="0.25">
      <c r="A54" s="62">
        <v>0.02</v>
      </c>
      <c r="B54" s="122">
        <f>SUM(A54*B53)</f>
        <v>0</v>
      </c>
      <c r="C54" s="123"/>
      <c r="D54" s="123"/>
      <c r="E54" s="123"/>
      <c r="F54" s="123"/>
      <c r="G54" s="123"/>
      <c r="H54" s="124"/>
      <c r="I54" s="63"/>
    </row>
    <row r="55" spans="1:9" x14ac:dyDescent="0.25">
      <c r="A55" s="62">
        <v>0.05</v>
      </c>
      <c r="B55" s="122">
        <f>SUM(A55*B53)</f>
        <v>0</v>
      </c>
      <c r="C55" s="123"/>
      <c r="D55" s="123"/>
      <c r="E55" s="123"/>
      <c r="F55" s="123"/>
      <c r="G55" s="123"/>
      <c r="H55" s="124"/>
      <c r="I55" s="63"/>
    </row>
    <row r="56" spans="1:9" x14ac:dyDescent="0.25">
      <c r="A56" s="125" t="s">
        <v>32</v>
      </c>
      <c r="B56" s="83"/>
      <c r="C56" s="83"/>
      <c r="D56" s="83"/>
      <c r="E56" s="83"/>
      <c r="F56" s="83"/>
      <c r="G56" s="83"/>
      <c r="H56" s="126"/>
    </row>
    <row r="57" spans="1:9" x14ac:dyDescent="0.25">
      <c r="A57" s="56" t="s">
        <v>33</v>
      </c>
      <c r="B57" s="112" t="s">
        <v>207</v>
      </c>
      <c r="C57" s="113"/>
      <c r="D57" s="113"/>
      <c r="E57" s="113"/>
      <c r="F57" s="113"/>
      <c r="G57" s="113"/>
      <c r="H57" s="114"/>
      <c r="I57" s="63"/>
    </row>
    <row r="58" spans="1:9" x14ac:dyDescent="0.25">
      <c r="A58" s="107" t="s">
        <v>34</v>
      </c>
      <c r="B58" s="92"/>
      <c r="C58" s="92"/>
      <c r="D58" s="92"/>
      <c r="E58" s="92"/>
      <c r="F58" s="92"/>
      <c r="G58" s="92"/>
      <c r="H58" s="108"/>
    </row>
    <row r="59" spans="1:9" x14ac:dyDescent="0.25">
      <c r="A59" s="56" t="s">
        <v>35</v>
      </c>
      <c r="B59" s="112" t="s">
        <v>207</v>
      </c>
      <c r="C59" s="113"/>
      <c r="D59" s="113"/>
      <c r="E59" s="113"/>
      <c r="F59" s="113"/>
      <c r="G59" s="113"/>
      <c r="H59" s="114"/>
      <c r="I59" s="63"/>
    </row>
    <row r="60" spans="1:9" x14ac:dyDescent="0.25">
      <c r="A60" s="127" t="s">
        <v>46</v>
      </c>
      <c r="B60" s="128"/>
      <c r="C60" s="128"/>
      <c r="D60" s="128"/>
      <c r="E60" s="128"/>
      <c r="F60" s="128"/>
      <c r="G60" s="128"/>
      <c r="H60" s="129"/>
    </row>
    <row r="61" spans="1:9" x14ac:dyDescent="0.25">
      <c r="A61" s="104" t="s">
        <v>36</v>
      </c>
      <c r="B61" s="105"/>
      <c r="C61" s="105"/>
      <c r="D61" s="105"/>
      <c r="E61" s="105"/>
      <c r="F61" s="105"/>
      <c r="G61" s="105"/>
      <c r="H61" s="106"/>
    </row>
    <row r="62" spans="1:9" x14ac:dyDescent="0.25">
      <c r="A62" s="72" t="s">
        <v>37</v>
      </c>
      <c r="B62" s="115">
        <v>4462</v>
      </c>
      <c r="C62" s="116"/>
      <c r="D62" s="116"/>
      <c r="E62" s="116"/>
      <c r="F62" s="116"/>
      <c r="G62" s="116"/>
      <c r="H62" s="117"/>
    </row>
    <row r="63" spans="1:9" x14ac:dyDescent="0.25">
      <c r="A63" s="72" t="s">
        <v>38</v>
      </c>
      <c r="B63" s="115">
        <f>SUM(D3)</f>
        <v>0</v>
      </c>
      <c r="C63" s="116"/>
      <c r="D63" s="116"/>
      <c r="E63" s="116"/>
      <c r="F63" s="116"/>
      <c r="G63" s="116"/>
      <c r="H63" s="117"/>
    </row>
    <row r="64" spans="1:9" x14ac:dyDescent="0.25">
      <c r="A64" s="72" t="s">
        <v>3</v>
      </c>
      <c r="B64" s="115">
        <f>SUM(C23)</f>
        <v>0</v>
      </c>
      <c r="C64" s="116"/>
      <c r="D64" s="116"/>
      <c r="E64" s="116"/>
      <c r="F64" s="116"/>
      <c r="G64" s="116"/>
      <c r="H64" s="117"/>
    </row>
    <row r="65" spans="1:9" x14ac:dyDescent="0.25">
      <c r="A65" s="72" t="s">
        <v>39</v>
      </c>
      <c r="B65" s="115">
        <f>SUM(B64/B62)*100</f>
        <v>0</v>
      </c>
      <c r="C65" s="116"/>
      <c r="D65" s="116"/>
      <c r="E65" s="116"/>
      <c r="F65" s="116"/>
      <c r="G65" s="116"/>
      <c r="H65" s="117"/>
      <c r="I65" s="63"/>
    </row>
    <row r="66" spans="1:9" x14ac:dyDescent="0.25">
      <c r="A66" s="104" t="s">
        <v>40</v>
      </c>
      <c r="B66" s="105"/>
      <c r="C66" s="105"/>
      <c r="D66" s="105"/>
      <c r="E66" s="105"/>
      <c r="F66" s="105"/>
      <c r="G66" s="105"/>
      <c r="H66" s="106"/>
    </row>
    <row r="67" spans="1:9" x14ac:dyDescent="0.25">
      <c r="A67" s="72" t="s">
        <v>41</v>
      </c>
      <c r="B67" s="115">
        <f>SUM('Budget prévisionnel'!B52:D52)</f>
        <v>0</v>
      </c>
      <c r="C67" s="116"/>
      <c r="D67" s="116"/>
      <c r="E67" s="116"/>
      <c r="F67" s="116"/>
      <c r="G67" s="116"/>
      <c r="H67" s="117"/>
    </row>
    <row r="68" spans="1:9" x14ac:dyDescent="0.25">
      <c r="A68" s="72" t="s">
        <v>42</v>
      </c>
      <c r="B68" s="115">
        <f>SUM('Budget prévisionnel'!B64:D64)</f>
        <v>0</v>
      </c>
      <c r="C68" s="116"/>
      <c r="D68" s="116"/>
      <c r="E68" s="116"/>
      <c r="F68" s="116"/>
      <c r="G68" s="116"/>
      <c r="H68" s="117"/>
    </row>
    <row r="69" spans="1:9" x14ac:dyDescent="0.25">
      <c r="A69" s="72" t="s">
        <v>43</v>
      </c>
      <c r="B69" s="115">
        <f>SUM('Budget prévisionnel'!B61:D61)</f>
        <v>0</v>
      </c>
      <c r="C69" s="116"/>
      <c r="D69" s="116"/>
      <c r="E69" s="116"/>
      <c r="F69" s="116"/>
      <c r="G69" s="116"/>
      <c r="H69" s="117"/>
    </row>
    <row r="70" spans="1:9" ht="13.5" thickBot="1" x14ac:dyDescent="0.3">
      <c r="A70" s="73" t="s">
        <v>44</v>
      </c>
      <c r="B70" s="156">
        <f>SUM('Budget prévisionnel'!B65:D65)</f>
        <v>0</v>
      </c>
      <c r="C70" s="157"/>
      <c r="D70" s="157"/>
      <c r="E70" s="157"/>
      <c r="F70" s="157"/>
      <c r="G70" s="157"/>
      <c r="H70" s="158"/>
    </row>
    <row r="72" spans="1:9" x14ac:dyDescent="0.25">
      <c r="A72" s="64" t="s">
        <v>211</v>
      </c>
    </row>
    <row r="148" spans="1:28" ht="15.75" customHeight="1" x14ac:dyDescent="0.25"/>
    <row r="149" spans="1:28" ht="14.25" customHeight="1" x14ac:dyDescent="0.25"/>
    <row r="150" spans="1:28" ht="15" customHeight="1" x14ac:dyDescent="0.25">
      <c r="A150" s="63" t="s">
        <v>218</v>
      </c>
      <c r="B150" s="65" t="str">
        <f>IF(D3=0,"0",IF(D3&gt;299,"800",IF(D3&gt;199,"600",IF(D3&gt;149,"300",IF(D3&gt;99,"200",IF(D3&gt;49,150,"100"))))))</f>
        <v>0</v>
      </c>
      <c r="C150" s="65">
        <f>SUM(B23*0.5)+(C23*4)+(D23*2)+(E23*2)+(F23*4)+(G23*3)+(H23*10)</f>
        <v>0</v>
      </c>
      <c r="D150" s="66" t="str">
        <f>IF(B25=0,"0",IF(B25&lt;100,"80",IF(B25&lt;150,"60","50")))</f>
        <v>0</v>
      </c>
      <c r="E150" s="66" t="str">
        <f>IF(B26="OUI","50","0")</f>
        <v>0</v>
      </c>
      <c r="F150" s="66" t="str">
        <f>IF(B27="OUI","100","0")</f>
        <v>0</v>
      </c>
      <c r="G150" s="66" t="str">
        <f>IF(B28="OUI","100","0")</f>
        <v>0</v>
      </c>
      <c r="H150" s="66" t="str">
        <f>IF(B29="OUI","300","0")</f>
        <v>0</v>
      </c>
      <c r="I150" s="65">
        <f>SUM(B32*6)+(F32*3)</f>
        <v>0</v>
      </c>
      <c r="J150" s="66" t="str">
        <f>IF(B33="OUI","50","0")</f>
        <v>0</v>
      </c>
      <c r="K150" s="66" t="str">
        <f>IF(B34="OUI","150","0")</f>
        <v>0</v>
      </c>
      <c r="L150" s="65">
        <f>SUM(B36*200)</f>
        <v>0</v>
      </c>
      <c r="M150" s="65">
        <f>SUM(B37*100)</f>
        <v>0</v>
      </c>
      <c r="N150" s="66" t="str">
        <f>IF(B40="OUI","10","0")</f>
        <v>0</v>
      </c>
      <c r="O150" s="66" t="str">
        <f>IF(B41="OUI","20","0")</f>
        <v>0</v>
      </c>
      <c r="P150" s="66" t="str">
        <f>IF(B42="OUI","20","0")</f>
        <v>0</v>
      </c>
      <c r="Q150" s="66" t="str">
        <f>IF(B44="OUI","20","0")</f>
        <v>0</v>
      </c>
      <c r="R150" s="66" t="str">
        <f>IF(B45="OUI","20","0")</f>
        <v>0</v>
      </c>
      <c r="S150" s="66" t="str">
        <f>IF(B46="OUI","20","0")</f>
        <v>0</v>
      </c>
      <c r="T150" s="65">
        <f>SUM(D47*50)</f>
        <v>0</v>
      </c>
      <c r="U150" s="65">
        <f>SUM(D48*10)</f>
        <v>0</v>
      </c>
      <c r="V150" s="65">
        <f>SUM(D49*500)</f>
        <v>0</v>
      </c>
      <c r="W150" s="65" t="str">
        <f>IF(B52&lt;B54,"400","0")</f>
        <v>0</v>
      </c>
      <c r="X150" s="65" t="str">
        <f>IF(B52&lt;B55,"200","0")</f>
        <v>0</v>
      </c>
      <c r="Y150" s="66" t="str">
        <f>IF(B57="OUI","-100","0")</f>
        <v>0</v>
      </c>
      <c r="Z150" s="66" t="str">
        <f>IF(B59="OUI","200-1500","0")</f>
        <v>0</v>
      </c>
      <c r="AA150" s="65" t="str">
        <f>IF(B65=0,"0",IF(B65&lt;0.5,"10",IF(B65&lt;1,"100",IF(B65&lt;2,"150",IF(B65&gt;2,"200")))))</f>
        <v>0</v>
      </c>
      <c r="AB150" s="65">
        <f>SUM(B67*36*(-5)+B68*(-30)+B69*(-30)+B70*(-100))/10</f>
        <v>0</v>
      </c>
    </row>
  </sheetData>
  <sheetProtection algorithmName="SHA-512" hashValue="TnTsqfBcGQTKcRPz6yYSUVzTR98u/Z1241qHRYVMdgo/UDjGxTqVgmSTjhaSWMTMTnfW4TZiiovXY9+iRRFLww==" saltValue="Qp54qxrHgmKferbf8tIfHQ==" spinCount="100000" sheet="1" objects="1" scenarios="1" selectLockedCells="1"/>
  <mergeCells count="82">
    <mergeCell ref="B68:H68"/>
    <mergeCell ref="B69:H69"/>
    <mergeCell ref="B70:H70"/>
    <mergeCell ref="B67:H67"/>
    <mergeCell ref="A9:H9"/>
    <mergeCell ref="A10:H10"/>
    <mergeCell ref="A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A1:H1"/>
    <mergeCell ref="A2:C2"/>
    <mergeCell ref="D2:H2"/>
    <mergeCell ref="A3:C3"/>
    <mergeCell ref="D3:H3"/>
    <mergeCell ref="A4:H4"/>
    <mergeCell ref="A5:H5"/>
    <mergeCell ref="A6:H6"/>
    <mergeCell ref="A7:H7"/>
    <mergeCell ref="A8:H8"/>
    <mergeCell ref="G16:H16"/>
    <mergeCell ref="B28:H28"/>
    <mergeCell ref="D17:E17"/>
    <mergeCell ref="G17:H17"/>
    <mergeCell ref="D18:E18"/>
    <mergeCell ref="G18:H18"/>
    <mergeCell ref="A19:H19"/>
    <mergeCell ref="A20:H20"/>
    <mergeCell ref="A21:H21"/>
    <mergeCell ref="A24:H24"/>
    <mergeCell ref="B25:H25"/>
    <mergeCell ref="B26:H26"/>
    <mergeCell ref="B27:H27"/>
    <mergeCell ref="B34:H34"/>
    <mergeCell ref="B29:H29"/>
    <mergeCell ref="A30:H30"/>
    <mergeCell ref="B31:E31"/>
    <mergeCell ref="F31:H31"/>
    <mergeCell ref="B32:E32"/>
    <mergeCell ref="F32:H32"/>
    <mergeCell ref="B33:H33"/>
    <mergeCell ref="A38:H38"/>
    <mergeCell ref="D47:H47"/>
    <mergeCell ref="D48:H48"/>
    <mergeCell ref="D49:H49"/>
    <mergeCell ref="B54:H54"/>
    <mergeCell ref="B64:H64"/>
    <mergeCell ref="B59:H59"/>
    <mergeCell ref="B53:H53"/>
    <mergeCell ref="B45:H45"/>
    <mergeCell ref="B46:H46"/>
    <mergeCell ref="B55:H55"/>
    <mergeCell ref="A56:H56"/>
    <mergeCell ref="B57:H57"/>
    <mergeCell ref="A58:H58"/>
    <mergeCell ref="B52:H52"/>
    <mergeCell ref="A60:H60"/>
    <mergeCell ref="A61:H61"/>
    <mergeCell ref="B62:H62"/>
    <mergeCell ref="B63:H63"/>
    <mergeCell ref="A66:H66"/>
    <mergeCell ref="A35:H35"/>
    <mergeCell ref="A39:H39"/>
    <mergeCell ref="A43:H43"/>
    <mergeCell ref="B36:H36"/>
    <mergeCell ref="B37:H37"/>
    <mergeCell ref="B65:H65"/>
    <mergeCell ref="B40:H40"/>
    <mergeCell ref="B41:H41"/>
    <mergeCell ref="B42:H42"/>
    <mergeCell ref="B44:H44"/>
    <mergeCell ref="B47:C47"/>
    <mergeCell ref="B48:C48"/>
    <mergeCell ref="B49:C49"/>
    <mergeCell ref="A50:G50"/>
    <mergeCell ref="B51:H51"/>
  </mergeCells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workbookViewId="0">
      <selection activeCell="A25" sqref="A25"/>
    </sheetView>
  </sheetViews>
  <sheetFormatPr baseColWidth="10" defaultRowHeight="12.75" x14ac:dyDescent="0.2"/>
  <cols>
    <col min="1" max="1" width="64.140625" style="7" bestFit="1" customWidth="1"/>
    <col min="2" max="2" width="9.28515625" style="7" bestFit="1" customWidth="1"/>
    <col min="3" max="3" width="42.28515625" style="7" bestFit="1" customWidth="1"/>
    <col min="4" max="4" width="9.28515625" style="7" bestFit="1" customWidth="1"/>
    <col min="5" max="16384" width="11.42578125" style="7"/>
  </cols>
  <sheetData>
    <row r="1" spans="1:4" x14ac:dyDescent="0.2">
      <c r="A1" s="163" t="s">
        <v>223</v>
      </c>
      <c r="B1" s="163"/>
      <c r="C1" s="163"/>
      <c r="D1" s="163"/>
    </row>
    <row r="3" spans="1:4" ht="15" customHeight="1" x14ac:dyDescent="0.2">
      <c r="A3" s="8" t="s">
        <v>121</v>
      </c>
      <c r="B3" s="8" t="s">
        <v>68</v>
      </c>
      <c r="C3" s="8" t="s">
        <v>122</v>
      </c>
      <c r="D3" s="8" t="s">
        <v>68</v>
      </c>
    </row>
    <row r="4" spans="1:4" x14ac:dyDescent="0.2">
      <c r="A4" s="9" t="s">
        <v>69</v>
      </c>
      <c r="B4" s="48"/>
      <c r="C4" s="9" t="s">
        <v>70</v>
      </c>
      <c r="D4" s="48"/>
    </row>
    <row r="5" spans="1:4" x14ac:dyDescent="0.2">
      <c r="A5" s="51"/>
      <c r="B5" s="48"/>
      <c r="C5" s="51"/>
      <c r="D5" s="48"/>
    </row>
    <row r="6" spans="1:4" x14ac:dyDescent="0.2">
      <c r="A6" s="9" t="s">
        <v>100</v>
      </c>
      <c r="B6" s="48"/>
      <c r="C6" s="9" t="s">
        <v>71</v>
      </c>
      <c r="D6" s="48"/>
    </row>
    <row r="7" spans="1:4" x14ac:dyDescent="0.2">
      <c r="A7" s="51"/>
      <c r="B7" s="48"/>
      <c r="C7" s="9" t="s">
        <v>72</v>
      </c>
      <c r="D7" s="48"/>
    </row>
    <row r="8" spans="1:4" x14ac:dyDescent="0.2">
      <c r="A8" s="9" t="s">
        <v>92</v>
      </c>
      <c r="B8" s="48"/>
      <c r="C8" s="9" t="s">
        <v>74</v>
      </c>
      <c r="D8" s="48"/>
    </row>
    <row r="9" spans="1:4" x14ac:dyDescent="0.2">
      <c r="A9" s="51"/>
      <c r="B9" s="48"/>
      <c r="C9" s="51"/>
      <c r="D9" s="48"/>
    </row>
    <row r="10" spans="1:4" x14ac:dyDescent="0.2">
      <c r="A10" s="9" t="s">
        <v>73</v>
      </c>
      <c r="B10" s="48"/>
      <c r="C10" s="51"/>
      <c r="D10" s="48"/>
    </row>
    <row r="11" spans="1:4" x14ac:dyDescent="0.2">
      <c r="A11" s="51"/>
      <c r="B11" s="48"/>
      <c r="C11" s="51"/>
      <c r="D11" s="48"/>
    </row>
    <row r="12" spans="1:4" x14ac:dyDescent="0.2">
      <c r="A12" s="9" t="s">
        <v>75</v>
      </c>
      <c r="B12" s="48"/>
      <c r="C12" s="52"/>
      <c r="D12" s="48"/>
    </row>
    <row r="13" spans="1:4" x14ac:dyDescent="0.2">
      <c r="A13" s="51"/>
      <c r="B13" s="49"/>
      <c r="C13" s="10" t="s">
        <v>76</v>
      </c>
      <c r="D13" s="50"/>
    </row>
    <row r="14" spans="1:4" x14ac:dyDescent="0.2">
      <c r="A14" s="9" t="s">
        <v>77</v>
      </c>
      <c r="B14" s="49"/>
      <c r="C14" s="11" t="s">
        <v>119</v>
      </c>
      <c r="D14" s="50"/>
    </row>
    <row r="15" spans="1:4" x14ac:dyDescent="0.2">
      <c r="A15" s="9" t="s">
        <v>78</v>
      </c>
      <c r="B15" s="48"/>
      <c r="C15" s="11" t="s">
        <v>79</v>
      </c>
      <c r="D15" s="48"/>
    </row>
    <row r="16" spans="1:4" x14ac:dyDescent="0.2">
      <c r="A16" s="9" t="s">
        <v>80</v>
      </c>
      <c r="B16" s="48"/>
      <c r="C16" s="9" t="s">
        <v>93</v>
      </c>
      <c r="D16" s="48"/>
    </row>
    <row r="17" spans="1:4" x14ac:dyDescent="0.2">
      <c r="A17" s="51"/>
      <c r="B17" s="48"/>
      <c r="C17" s="51"/>
      <c r="D17" s="48"/>
    </row>
    <row r="18" spans="1:4" x14ac:dyDescent="0.2">
      <c r="A18" s="9" t="s">
        <v>81</v>
      </c>
      <c r="B18" s="48"/>
      <c r="C18" s="9" t="s">
        <v>82</v>
      </c>
      <c r="D18" s="48"/>
    </row>
    <row r="19" spans="1:4" x14ac:dyDescent="0.2">
      <c r="A19" s="9" t="s">
        <v>94</v>
      </c>
      <c r="B19" s="48"/>
      <c r="C19" s="52"/>
      <c r="D19" s="48"/>
    </row>
    <row r="20" spans="1:4" x14ac:dyDescent="0.2">
      <c r="A20" s="51"/>
      <c r="B20" s="49"/>
      <c r="C20" s="10" t="s">
        <v>83</v>
      </c>
      <c r="D20" s="50"/>
    </row>
    <row r="21" spans="1:4" x14ac:dyDescent="0.2">
      <c r="A21" s="9" t="s">
        <v>85</v>
      </c>
      <c r="B21" s="49"/>
      <c r="C21" s="11" t="s">
        <v>84</v>
      </c>
      <c r="D21" s="50"/>
    </row>
    <row r="22" spans="1:4" x14ac:dyDescent="0.2">
      <c r="A22" s="9" t="s">
        <v>86</v>
      </c>
      <c r="B22" s="48"/>
      <c r="C22" s="11" t="s">
        <v>73</v>
      </c>
      <c r="D22" s="48"/>
    </row>
    <row r="23" spans="1:4" x14ac:dyDescent="0.2">
      <c r="A23" s="9" t="s">
        <v>95</v>
      </c>
      <c r="B23" s="48"/>
      <c r="C23" s="9" t="s">
        <v>96</v>
      </c>
      <c r="D23" s="48"/>
    </row>
    <row r="24" spans="1:4" x14ac:dyDescent="0.2">
      <c r="A24" s="9" t="s">
        <v>87</v>
      </c>
      <c r="B24" s="48"/>
      <c r="C24" s="9" t="s">
        <v>88</v>
      </c>
      <c r="D24" s="48"/>
    </row>
    <row r="25" spans="1:4" x14ac:dyDescent="0.2">
      <c r="A25" s="51"/>
      <c r="B25" s="48"/>
      <c r="C25" s="51"/>
      <c r="D25" s="48"/>
    </row>
    <row r="26" spans="1:4" x14ac:dyDescent="0.2">
      <c r="A26" s="9" t="s">
        <v>97</v>
      </c>
      <c r="B26" s="48"/>
      <c r="C26" s="9" t="s">
        <v>97</v>
      </c>
      <c r="D26" s="48"/>
    </row>
    <row r="27" spans="1:4" x14ac:dyDescent="0.2">
      <c r="A27" s="51"/>
      <c r="B27" s="48"/>
      <c r="C27" s="51"/>
      <c r="D27" s="48"/>
    </row>
    <row r="28" spans="1:4" x14ac:dyDescent="0.2">
      <c r="A28" s="51"/>
      <c r="B28" s="48"/>
      <c r="C28" s="51"/>
      <c r="D28" s="48"/>
    </row>
    <row r="29" spans="1:4" x14ac:dyDescent="0.2">
      <c r="A29" s="51"/>
      <c r="B29" s="48"/>
      <c r="C29" s="51"/>
      <c r="D29" s="48"/>
    </row>
    <row r="30" spans="1:4" x14ac:dyDescent="0.2">
      <c r="A30" s="51"/>
      <c r="B30" s="48"/>
      <c r="C30" s="51"/>
      <c r="D30" s="48"/>
    </row>
    <row r="31" spans="1:4" x14ac:dyDescent="0.2">
      <c r="A31" s="12" t="s">
        <v>89</v>
      </c>
      <c r="B31" s="12">
        <f>SUM(B4:B30)</f>
        <v>0</v>
      </c>
      <c r="C31" s="12" t="s">
        <v>90</v>
      </c>
      <c r="D31" s="12">
        <f>SUM(D4:D30)</f>
        <v>0</v>
      </c>
    </row>
    <row r="32" spans="1:4" x14ac:dyDescent="0.2">
      <c r="A32" s="163"/>
      <c r="B32" s="163"/>
      <c r="C32" s="163"/>
      <c r="D32" s="163"/>
    </row>
    <row r="33" spans="1:4" x14ac:dyDescent="0.2">
      <c r="A33" s="13" t="s">
        <v>91</v>
      </c>
      <c r="B33" s="167"/>
      <c r="C33" s="168"/>
      <c r="D33" s="169"/>
    </row>
    <row r="34" spans="1:4" ht="42" customHeight="1" x14ac:dyDescent="0.2">
      <c r="A34" s="170" t="s">
        <v>140</v>
      </c>
      <c r="B34" s="171"/>
      <c r="C34" s="171"/>
      <c r="D34" s="172"/>
    </row>
    <row r="35" spans="1:4" s="1" customFormat="1" x14ac:dyDescent="0.2">
      <c r="A35" s="3" t="s">
        <v>102</v>
      </c>
      <c r="B35" s="173"/>
      <c r="C35" s="174"/>
      <c r="D35" s="175"/>
    </row>
    <row r="36" spans="1:4" s="1" customFormat="1" x14ac:dyDescent="0.2">
      <c r="A36" s="3" t="s">
        <v>103</v>
      </c>
      <c r="B36" s="173"/>
      <c r="C36" s="174"/>
      <c r="D36" s="175"/>
    </row>
    <row r="37" spans="1:4" s="1" customFormat="1" x14ac:dyDescent="0.2">
      <c r="A37" s="2" t="s">
        <v>101</v>
      </c>
      <c r="B37" s="173"/>
      <c r="C37" s="174"/>
      <c r="D37" s="175"/>
    </row>
    <row r="38" spans="1:4" s="1" customFormat="1" x14ac:dyDescent="0.2">
      <c r="A38" s="2" t="s">
        <v>106</v>
      </c>
      <c r="B38" s="173"/>
      <c r="C38" s="174"/>
      <c r="D38" s="175"/>
    </row>
    <row r="39" spans="1:4" s="1" customFormat="1" x14ac:dyDescent="0.2">
      <c r="A39" s="2" t="s">
        <v>104</v>
      </c>
      <c r="B39" s="173"/>
      <c r="C39" s="174"/>
      <c r="D39" s="175"/>
    </row>
    <row r="40" spans="1:4" s="1" customFormat="1" x14ac:dyDescent="0.2">
      <c r="A40" s="2" t="s">
        <v>105</v>
      </c>
      <c r="B40" s="173"/>
      <c r="C40" s="174"/>
      <c r="D40" s="175"/>
    </row>
    <row r="41" spans="1:4" s="1" customFormat="1" x14ac:dyDescent="0.2">
      <c r="A41" s="2" t="s">
        <v>107</v>
      </c>
      <c r="B41" s="173"/>
      <c r="C41" s="174"/>
      <c r="D41" s="175"/>
    </row>
    <row r="42" spans="1:4" s="1" customFormat="1" x14ac:dyDescent="0.2">
      <c r="A42" s="2" t="s">
        <v>144</v>
      </c>
      <c r="B42" s="173"/>
      <c r="C42" s="174"/>
      <c r="D42" s="175"/>
    </row>
    <row r="43" spans="1:4" s="1" customFormat="1" x14ac:dyDescent="0.2">
      <c r="A43" s="2" t="s">
        <v>108</v>
      </c>
      <c r="B43" s="173"/>
      <c r="C43" s="174"/>
      <c r="D43" s="175"/>
    </row>
    <row r="44" spans="1:4" s="1" customFormat="1" x14ac:dyDescent="0.2">
      <c r="A44" s="2" t="s">
        <v>110</v>
      </c>
      <c r="B44" s="173"/>
      <c r="C44" s="174"/>
      <c r="D44" s="175"/>
    </row>
    <row r="45" spans="1:4" s="1" customFormat="1" x14ac:dyDescent="0.2">
      <c r="A45" s="2" t="s">
        <v>109</v>
      </c>
      <c r="B45" s="173"/>
      <c r="C45" s="174"/>
      <c r="D45" s="175"/>
    </row>
    <row r="46" spans="1:4" s="1" customFormat="1" x14ac:dyDescent="0.2">
      <c r="A46" s="4" t="s">
        <v>113</v>
      </c>
      <c r="B46" s="173"/>
      <c r="C46" s="174"/>
      <c r="D46" s="175"/>
    </row>
    <row r="47" spans="1:4" s="1" customFormat="1" x14ac:dyDescent="0.2">
      <c r="A47" s="4" t="s">
        <v>111</v>
      </c>
      <c r="B47" s="173"/>
      <c r="C47" s="174"/>
      <c r="D47" s="175"/>
    </row>
    <row r="48" spans="1:4" s="1" customFormat="1" x14ac:dyDescent="0.2">
      <c r="A48" s="4" t="s">
        <v>115</v>
      </c>
      <c r="B48" s="173"/>
      <c r="C48" s="174"/>
      <c r="D48" s="175"/>
    </row>
    <row r="49" spans="1:4" s="1" customFormat="1" x14ac:dyDescent="0.2">
      <c r="A49" s="4" t="s">
        <v>120</v>
      </c>
      <c r="B49" s="173"/>
      <c r="C49" s="174"/>
      <c r="D49" s="175"/>
    </row>
    <row r="50" spans="1:4" s="1" customFormat="1" x14ac:dyDescent="0.2">
      <c r="A50" s="67"/>
      <c r="B50" s="173"/>
      <c r="C50" s="174"/>
      <c r="D50" s="175"/>
    </row>
    <row r="51" spans="1:4" s="1" customFormat="1" x14ac:dyDescent="0.2">
      <c r="A51" s="67"/>
      <c r="B51" s="173"/>
      <c r="C51" s="174"/>
      <c r="D51" s="175"/>
    </row>
    <row r="52" spans="1:4" s="1" customFormat="1" x14ac:dyDescent="0.2">
      <c r="A52" s="18" t="s">
        <v>139</v>
      </c>
      <c r="B52" s="176">
        <f>SUM(B35:D51)</f>
        <v>0</v>
      </c>
      <c r="C52" s="177"/>
      <c r="D52" s="178"/>
    </row>
    <row r="53" spans="1:4" s="1" customFormat="1" x14ac:dyDescent="0.2">
      <c r="A53" s="179" t="s">
        <v>141</v>
      </c>
      <c r="B53" s="180"/>
      <c r="C53" s="180"/>
      <c r="D53" s="181"/>
    </row>
    <row r="54" spans="1:4" s="1" customFormat="1" x14ac:dyDescent="0.2">
      <c r="A54" s="182"/>
      <c r="B54" s="183"/>
      <c r="C54" s="183"/>
      <c r="D54" s="184"/>
    </row>
    <row r="55" spans="1:4" s="1" customFormat="1" x14ac:dyDescent="0.2">
      <c r="A55" s="185"/>
      <c r="B55" s="186"/>
      <c r="C55" s="186"/>
      <c r="D55" s="187"/>
    </row>
    <row r="56" spans="1:4" s="1" customFormat="1" x14ac:dyDescent="0.2">
      <c r="A56" s="4" t="s">
        <v>114</v>
      </c>
      <c r="B56" s="173"/>
      <c r="C56" s="174"/>
      <c r="D56" s="175"/>
    </row>
    <row r="57" spans="1:4" s="1" customFormat="1" x14ac:dyDescent="0.2">
      <c r="A57" s="2" t="s">
        <v>112</v>
      </c>
      <c r="B57" s="173"/>
      <c r="C57" s="174"/>
      <c r="D57" s="175"/>
    </row>
    <row r="58" spans="1:4" s="1" customFormat="1" x14ac:dyDescent="0.2">
      <c r="A58" s="4" t="s">
        <v>142</v>
      </c>
      <c r="B58" s="173"/>
      <c r="C58" s="174"/>
      <c r="D58" s="175"/>
    </row>
    <row r="59" spans="1:4" s="1" customFormat="1" x14ac:dyDescent="0.2">
      <c r="A59" s="67"/>
      <c r="B59" s="173"/>
      <c r="C59" s="174"/>
      <c r="D59" s="175"/>
    </row>
    <row r="60" spans="1:4" s="1" customFormat="1" x14ac:dyDescent="0.2">
      <c r="A60" s="67"/>
      <c r="B60" s="173"/>
      <c r="C60" s="174"/>
      <c r="D60" s="175"/>
    </row>
    <row r="61" spans="1:4" s="1" customFormat="1" x14ac:dyDescent="0.2">
      <c r="A61" s="18" t="s">
        <v>143</v>
      </c>
      <c r="B61" s="176">
        <f>SUM(B56:D60)</f>
        <v>0</v>
      </c>
      <c r="C61" s="177"/>
      <c r="D61" s="178"/>
    </row>
    <row r="62" spans="1:4" s="1" customFormat="1" ht="15" customHeight="1" x14ac:dyDescent="0.2">
      <c r="A62" s="188" t="s">
        <v>216</v>
      </c>
      <c r="B62" s="189"/>
      <c r="C62" s="189"/>
      <c r="D62" s="190"/>
    </row>
    <row r="63" spans="1:4" s="1" customFormat="1" x14ac:dyDescent="0.2">
      <c r="A63" s="191"/>
      <c r="B63" s="192"/>
      <c r="C63" s="192"/>
      <c r="D63" s="193"/>
    </row>
    <row r="64" spans="1:4" s="1" customFormat="1" x14ac:dyDescent="0.2">
      <c r="A64" s="2" t="s">
        <v>130</v>
      </c>
      <c r="B64" s="173"/>
      <c r="C64" s="174"/>
      <c r="D64" s="175"/>
    </row>
    <row r="65" spans="1:7" s="1" customFormat="1" x14ac:dyDescent="0.2">
      <c r="A65" s="68" t="s">
        <v>213</v>
      </c>
      <c r="B65" s="173"/>
      <c r="C65" s="174"/>
      <c r="D65" s="175"/>
    </row>
    <row r="66" spans="1:7" x14ac:dyDescent="0.2">
      <c r="A66" s="194" t="s">
        <v>98</v>
      </c>
      <c r="B66" s="195"/>
      <c r="C66" s="195"/>
      <c r="D66" s="196"/>
    </row>
    <row r="67" spans="1:7" ht="25.5" x14ac:dyDescent="0.2">
      <c r="A67" s="14" t="s">
        <v>99</v>
      </c>
      <c r="B67" s="167"/>
      <c r="C67" s="168"/>
      <c r="D67" s="169"/>
    </row>
    <row r="68" spans="1:7" x14ac:dyDescent="0.2">
      <c r="G68" s="1"/>
    </row>
    <row r="70" spans="1:7" x14ac:dyDescent="0.2">
      <c r="A70" s="164" t="s">
        <v>125</v>
      </c>
      <c r="B70" s="165"/>
      <c r="C70" s="166"/>
      <c r="D70" s="6">
        <f>SUM(D31-B31)</f>
        <v>0</v>
      </c>
    </row>
    <row r="72" spans="1:7" s="30" customFormat="1" ht="15.75" x14ac:dyDescent="0.25">
      <c r="A72" s="30" t="s">
        <v>160</v>
      </c>
      <c r="B72" s="30" t="s">
        <v>161</v>
      </c>
      <c r="C72" s="44" t="s">
        <v>162</v>
      </c>
      <c r="D72" s="30" t="s">
        <v>222</v>
      </c>
    </row>
    <row r="73" spans="1:7" x14ac:dyDescent="0.2">
      <c r="D73" s="74"/>
      <c r="E73" s="74"/>
      <c r="F73" s="74"/>
    </row>
  </sheetData>
  <sheetProtection algorithmName="SHA-512" hashValue="CbbQ+kDB5/l+LWB/U/stB5P6Qg50H++WI17A8z7Xn9Faj9WjndjoUaK/UvkiRPBMlnEKF59UBflFgNfrTfEc1g==" saltValue="uzZFgEUuGr5v7YJgXxUuEg==" spinCount="100000" sheet="1" objects="1" scenarios="1" selectLockedCells="1"/>
  <mergeCells count="35">
    <mergeCell ref="B67:D67"/>
    <mergeCell ref="A62:D63"/>
    <mergeCell ref="B56:D56"/>
    <mergeCell ref="B61:D61"/>
    <mergeCell ref="B64:D64"/>
    <mergeCell ref="A66:D66"/>
    <mergeCell ref="B57:D57"/>
    <mergeCell ref="B58:D58"/>
    <mergeCell ref="B65:D65"/>
    <mergeCell ref="B59:D59"/>
    <mergeCell ref="B60:D60"/>
    <mergeCell ref="B46:D46"/>
    <mergeCell ref="B47:D47"/>
    <mergeCell ref="B51:D51"/>
    <mergeCell ref="B52:D52"/>
    <mergeCell ref="A53:D55"/>
    <mergeCell ref="B48:D48"/>
    <mergeCell ref="B49:D49"/>
    <mergeCell ref="B50:D50"/>
    <mergeCell ref="A1:D1"/>
    <mergeCell ref="A32:D32"/>
    <mergeCell ref="A70:C70"/>
    <mergeCell ref="B33:D33"/>
    <mergeCell ref="A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42:D42"/>
  </mergeCells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opLeftCell="A48" workbookViewId="0">
      <selection activeCell="C76" sqref="C76"/>
    </sheetView>
  </sheetViews>
  <sheetFormatPr baseColWidth="10" defaultRowHeight="12.75" x14ac:dyDescent="0.2"/>
  <cols>
    <col min="1" max="1" width="64.140625" style="7" bestFit="1" customWidth="1"/>
    <col min="2" max="2" width="9.28515625" style="7" bestFit="1" customWidth="1"/>
    <col min="3" max="3" width="42.28515625" style="7" bestFit="1" customWidth="1"/>
    <col min="4" max="4" width="9.28515625" style="7" bestFit="1" customWidth="1"/>
    <col min="5" max="16384" width="11.42578125" style="7"/>
  </cols>
  <sheetData>
    <row r="1" spans="1:4" x14ac:dyDescent="0.2">
      <c r="A1" s="163" t="s">
        <v>116</v>
      </c>
      <c r="B1" s="163"/>
      <c r="C1" s="163"/>
      <c r="D1" s="163"/>
    </row>
    <row r="2" spans="1:4" x14ac:dyDescent="0.2">
      <c r="A2" s="5" t="s">
        <v>117</v>
      </c>
      <c r="C2" s="69" t="s">
        <v>118</v>
      </c>
    </row>
    <row r="3" spans="1:4" ht="15" customHeight="1" x14ac:dyDescent="0.2">
      <c r="A3" s="8" t="s">
        <v>121</v>
      </c>
      <c r="B3" s="8" t="s">
        <v>68</v>
      </c>
      <c r="C3" s="8" t="s">
        <v>122</v>
      </c>
      <c r="D3" s="8" t="s">
        <v>68</v>
      </c>
    </row>
    <row r="4" spans="1:4" x14ac:dyDescent="0.2">
      <c r="A4" s="9" t="s">
        <v>69</v>
      </c>
      <c r="B4" s="48"/>
      <c r="C4" s="9" t="s">
        <v>70</v>
      </c>
      <c r="D4" s="48"/>
    </row>
    <row r="5" spans="1:4" x14ac:dyDescent="0.2">
      <c r="A5" s="51"/>
      <c r="B5" s="48"/>
      <c r="C5" s="51"/>
      <c r="D5" s="48"/>
    </row>
    <row r="6" spans="1:4" x14ac:dyDescent="0.2">
      <c r="A6" s="9" t="s">
        <v>100</v>
      </c>
      <c r="B6" s="48"/>
      <c r="C6" s="9" t="s">
        <v>71</v>
      </c>
      <c r="D6" s="48"/>
    </row>
    <row r="7" spans="1:4" x14ac:dyDescent="0.2">
      <c r="A7" s="51"/>
      <c r="B7" s="48"/>
      <c r="C7" s="9" t="s">
        <v>72</v>
      </c>
      <c r="D7" s="48"/>
    </row>
    <row r="8" spans="1:4" x14ac:dyDescent="0.2">
      <c r="A8" s="9" t="s">
        <v>92</v>
      </c>
      <c r="B8" s="48"/>
      <c r="C8" s="9" t="s">
        <v>74</v>
      </c>
      <c r="D8" s="48"/>
    </row>
    <row r="9" spans="1:4" x14ac:dyDescent="0.2">
      <c r="A9" s="51"/>
      <c r="B9" s="48"/>
      <c r="C9" s="51"/>
      <c r="D9" s="48"/>
    </row>
    <row r="10" spans="1:4" x14ac:dyDescent="0.2">
      <c r="A10" s="9" t="s">
        <v>73</v>
      </c>
      <c r="B10" s="48"/>
      <c r="C10" s="51"/>
      <c r="D10" s="48"/>
    </row>
    <row r="11" spans="1:4" x14ac:dyDescent="0.2">
      <c r="A11" s="51"/>
      <c r="B11" s="48"/>
      <c r="C11" s="51"/>
      <c r="D11" s="48"/>
    </row>
    <row r="12" spans="1:4" x14ac:dyDescent="0.2">
      <c r="A12" s="9" t="s">
        <v>75</v>
      </c>
      <c r="B12" s="48"/>
      <c r="C12" s="52"/>
      <c r="D12" s="48"/>
    </row>
    <row r="13" spans="1:4" x14ac:dyDescent="0.2">
      <c r="A13" s="51"/>
      <c r="B13" s="49"/>
      <c r="C13" s="10" t="s">
        <v>76</v>
      </c>
      <c r="D13" s="50"/>
    </row>
    <row r="14" spans="1:4" x14ac:dyDescent="0.2">
      <c r="A14" s="9" t="s">
        <v>77</v>
      </c>
      <c r="B14" s="49"/>
      <c r="C14" s="11" t="s">
        <v>119</v>
      </c>
      <c r="D14" s="50"/>
    </row>
    <row r="15" spans="1:4" x14ac:dyDescent="0.2">
      <c r="A15" s="9" t="s">
        <v>78</v>
      </c>
      <c r="B15" s="48"/>
      <c r="C15" s="11" t="s">
        <v>79</v>
      </c>
      <c r="D15" s="48"/>
    </row>
    <row r="16" spans="1:4" x14ac:dyDescent="0.2">
      <c r="A16" s="9" t="s">
        <v>80</v>
      </c>
      <c r="B16" s="48"/>
      <c r="C16" s="9" t="s">
        <v>93</v>
      </c>
      <c r="D16" s="48"/>
    </row>
    <row r="17" spans="1:4" x14ac:dyDescent="0.2">
      <c r="A17" s="51"/>
      <c r="B17" s="48"/>
      <c r="C17" s="51"/>
      <c r="D17" s="48"/>
    </row>
    <row r="18" spans="1:4" x14ac:dyDescent="0.2">
      <c r="A18" s="9" t="s">
        <v>81</v>
      </c>
      <c r="B18" s="48"/>
      <c r="C18" s="9" t="s">
        <v>82</v>
      </c>
      <c r="D18" s="48"/>
    </row>
    <row r="19" spans="1:4" x14ac:dyDescent="0.2">
      <c r="A19" s="9" t="s">
        <v>94</v>
      </c>
      <c r="B19" s="48"/>
      <c r="C19" s="52"/>
      <c r="D19" s="48"/>
    </row>
    <row r="20" spans="1:4" x14ac:dyDescent="0.2">
      <c r="A20" s="51"/>
      <c r="B20" s="49"/>
      <c r="C20" s="10" t="s">
        <v>83</v>
      </c>
      <c r="D20" s="50"/>
    </row>
    <row r="21" spans="1:4" x14ac:dyDescent="0.2">
      <c r="A21" s="9" t="s">
        <v>85</v>
      </c>
      <c r="B21" s="49"/>
      <c r="C21" s="11" t="s">
        <v>84</v>
      </c>
      <c r="D21" s="50"/>
    </row>
    <row r="22" spans="1:4" x14ac:dyDescent="0.2">
      <c r="A22" s="9" t="s">
        <v>86</v>
      </c>
      <c r="B22" s="48"/>
      <c r="C22" s="11" t="s">
        <v>73</v>
      </c>
      <c r="D22" s="48"/>
    </row>
    <row r="23" spans="1:4" x14ac:dyDescent="0.2">
      <c r="A23" s="9" t="s">
        <v>95</v>
      </c>
      <c r="B23" s="48"/>
      <c r="C23" s="9" t="s">
        <v>96</v>
      </c>
      <c r="D23" s="48"/>
    </row>
    <row r="24" spans="1:4" x14ac:dyDescent="0.2">
      <c r="A24" s="9" t="s">
        <v>87</v>
      </c>
      <c r="B24" s="48"/>
      <c r="C24" s="9" t="s">
        <v>88</v>
      </c>
      <c r="D24" s="48"/>
    </row>
    <row r="25" spans="1:4" x14ac:dyDescent="0.2">
      <c r="A25" s="51"/>
      <c r="B25" s="48"/>
      <c r="C25" s="51"/>
      <c r="D25" s="48"/>
    </row>
    <row r="26" spans="1:4" x14ac:dyDescent="0.2">
      <c r="A26" s="9" t="s">
        <v>97</v>
      </c>
      <c r="B26" s="48"/>
      <c r="C26" s="9" t="s">
        <v>97</v>
      </c>
      <c r="D26" s="48"/>
    </row>
    <row r="27" spans="1:4" x14ac:dyDescent="0.2">
      <c r="A27" s="51"/>
      <c r="B27" s="48"/>
      <c r="C27" s="51"/>
      <c r="D27" s="48"/>
    </row>
    <row r="28" spans="1:4" x14ac:dyDescent="0.2">
      <c r="A28" s="51"/>
      <c r="B28" s="48"/>
      <c r="C28" s="51"/>
      <c r="D28" s="48"/>
    </row>
    <row r="29" spans="1:4" x14ac:dyDescent="0.2">
      <c r="A29" s="51"/>
      <c r="B29" s="48"/>
      <c r="C29" s="51"/>
      <c r="D29" s="48"/>
    </row>
    <row r="30" spans="1:4" x14ac:dyDescent="0.2">
      <c r="A30" s="51"/>
      <c r="B30" s="48"/>
      <c r="C30" s="51"/>
      <c r="D30" s="48"/>
    </row>
    <row r="31" spans="1:4" x14ac:dyDescent="0.2">
      <c r="A31" s="12" t="s">
        <v>89</v>
      </c>
      <c r="B31" s="12">
        <f>SUM(B4:B30)</f>
        <v>0</v>
      </c>
      <c r="C31" s="12" t="s">
        <v>90</v>
      </c>
      <c r="D31" s="12">
        <f>SUM(D4:D30)</f>
        <v>0</v>
      </c>
    </row>
    <row r="32" spans="1:4" x14ac:dyDescent="0.2">
      <c r="A32" s="163"/>
      <c r="B32" s="163"/>
      <c r="C32" s="163"/>
      <c r="D32" s="163"/>
    </row>
    <row r="33" spans="1:4" x14ac:dyDescent="0.2">
      <c r="A33" s="13" t="s">
        <v>91</v>
      </c>
      <c r="B33" s="167"/>
      <c r="C33" s="168"/>
      <c r="D33" s="169"/>
    </row>
    <row r="34" spans="1:4" ht="42" customHeight="1" x14ac:dyDescent="0.2">
      <c r="A34" s="170" t="s">
        <v>140</v>
      </c>
      <c r="B34" s="171"/>
      <c r="C34" s="171"/>
      <c r="D34" s="172"/>
    </row>
    <row r="35" spans="1:4" s="1" customFormat="1" x14ac:dyDescent="0.2">
      <c r="A35" s="3" t="s">
        <v>102</v>
      </c>
      <c r="B35" s="173"/>
      <c r="C35" s="174"/>
      <c r="D35" s="175"/>
    </row>
    <row r="36" spans="1:4" s="1" customFormat="1" x14ac:dyDescent="0.2">
      <c r="A36" s="3" t="s">
        <v>103</v>
      </c>
      <c r="B36" s="173"/>
      <c r="C36" s="174"/>
      <c r="D36" s="175"/>
    </row>
    <row r="37" spans="1:4" s="1" customFormat="1" x14ac:dyDescent="0.2">
      <c r="A37" s="2" t="s">
        <v>101</v>
      </c>
      <c r="B37" s="173"/>
      <c r="C37" s="174"/>
      <c r="D37" s="175"/>
    </row>
    <row r="38" spans="1:4" s="1" customFormat="1" x14ac:dyDescent="0.2">
      <c r="A38" s="2" t="s">
        <v>106</v>
      </c>
      <c r="B38" s="173"/>
      <c r="C38" s="174"/>
      <c r="D38" s="175"/>
    </row>
    <row r="39" spans="1:4" s="1" customFormat="1" x14ac:dyDescent="0.2">
      <c r="A39" s="2" t="s">
        <v>104</v>
      </c>
      <c r="B39" s="173"/>
      <c r="C39" s="174"/>
      <c r="D39" s="175"/>
    </row>
    <row r="40" spans="1:4" s="1" customFormat="1" x14ac:dyDescent="0.2">
      <c r="A40" s="2" t="s">
        <v>105</v>
      </c>
      <c r="B40" s="173"/>
      <c r="C40" s="174"/>
      <c r="D40" s="175"/>
    </row>
    <row r="41" spans="1:4" s="1" customFormat="1" x14ac:dyDescent="0.2">
      <c r="A41" s="2" t="s">
        <v>107</v>
      </c>
      <c r="B41" s="173"/>
      <c r="C41" s="174"/>
      <c r="D41" s="175"/>
    </row>
    <row r="42" spans="1:4" s="1" customFormat="1" x14ac:dyDescent="0.2">
      <c r="A42" s="2" t="s">
        <v>144</v>
      </c>
      <c r="B42" s="45"/>
      <c r="C42" s="46"/>
      <c r="D42" s="47"/>
    </row>
    <row r="43" spans="1:4" s="1" customFormat="1" x14ac:dyDescent="0.2">
      <c r="A43" s="2" t="s">
        <v>108</v>
      </c>
      <c r="B43" s="173"/>
      <c r="C43" s="174"/>
      <c r="D43" s="175"/>
    </row>
    <row r="44" spans="1:4" s="1" customFormat="1" x14ac:dyDescent="0.2">
      <c r="A44" s="2" t="s">
        <v>110</v>
      </c>
      <c r="B44" s="173"/>
      <c r="C44" s="174"/>
      <c r="D44" s="175"/>
    </row>
    <row r="45" spans="1:4" s="1" customFormat="1" x14ac:dyDescent="0.2">
      <c r="A45" s="2" t="s">
        <v>109</v>
      </c>
      <c r="B45" s="173"/>
      <c r="C45" s="174"/>
      <c r="D45" s="175"/>
    </row>
    <row r="46" spans="1:4" s="1" customFormat="1" x14ac:dyDescent="0.2">
      <c r="A46" s="4" t="s">
        <v>113</v>
      </c>
      <c r="B46" s="173"/>
      <c r="C46" s="174"/>
      <c r="D46" s="175"/>
    </row>
    <row r="47" spans="1:4" s="1" customFormat="1" x14ac:dyDescent="0.2">
      <c r="A47" s="4" t="s">
        <v>111</v>
      </c>
      <c r="B47" s="173"/>
      <c r="C47" s="174"/>
      <c r="D47" s="175"/>
    </row>
    <row r="48" spans="1:4" s="1" customFormat="1" x14ac:dyDescent="0.2">
      <c r="A48" s="4" t="s">
        <v>115</v>
      </c>
      <c r="B48" s="45"/>
      <c r="C48" s="46"/>
      <c r="D48" s="47"/>
    </row>
    <row r="49" spans="1:4" s="1" customFormat="1" x14ac:dyDescent="0.2">
      <c r="A49" s="4" t="s">
        <v>120</v>
      </c>
      <c r="B49" s="45"/>
      <c r="C49" s="46"/>
      <c r="D49" s="47"/>
    </row>
    <row r="50" spans="1:4" s="1" customFormat="1" x14ac:dyDescent="0.2">
      <c r="A50" s="67"/>
      <c r="B50" s="45"/>
      <c r="C50" s="46"/>
      <c r="D50" s="47"/>
    </row>
    <row r="51" spans="1:4" s="1" customFormat="1" x14ac:dyDescent="0.2">
      <c r="A51" s="67"/>
      <c r="B51" s="173"/>
      <c r="C51" s="174"/>
      <c r="D51" s="175"/>
    </row>
    <row r="52" spans="1:4" s="1" customFormat="1" x14ac:dyDescent="0.2">
      <c r="A52" s="18" t="s">
        <v>139</v>
      </c>
      <c r="B52" s="176">
        <f>SUM(B35:D51)</f>
        <v>0</v>
      </c>
      <c r="C52" s="177"/>
      <c r="D52" s="178"/>
    </row>
    <row r="53" spans="1:4" s="1" customFormat="1" x14ac:dyDescent="0.2">
      <c r="A53" s="179" t="s">
        <v>141</v>
      </c>
      <c r="B53" s="180"/>
      <c r="C53" s="180"/>
      <c r="D53" s="181"/>
    </row>
    <row r="54" spans="1:4" s="1" customFormat="1" x14ac:dyDescent="0.2">
      <c r="A54" s="182"/>
      <c r="B54" s="183"/>
      <c r="C54" s="183"/>
      <c r="D54" s="184"/>
    </row>
    <row r="55" spans="1:4" s="1" customFormat="1" x14ac:dyDescent="0.2">
      <c r="A55" s="185"/>
      <c r="B55" s="186"/>
      <c r="C55" s="186"/>
      <c r="D55" s="187"/>
    </row>
    <row r="56" spans="1:4" x14ac:dyDescent="0.2">
      <c r="A56" s="4" t="s">
        <v>114</v>
      </c>
      <c r="B56" s="173"/>
      <c r="C56" s="174"/>
      <c r="D56" s="175"/>
    </row>
    <row r="57" spans="1:4" x14ac:dyDescent="0.2">
      <c r="A57" s="2" t="s">
        <v>112</v>
      </c>
      <c r="B57" s="45"/>
      <c r="C57" s="46"/>
      <c r="D57" s="47"/>
    </row>
    <row r="58" spans="1:4" x14ac:dyDescent="0.2">
      <c r="A58" s="4" t="s">
        <v>142</v>
      </c>
      <c r="B58" s="45"/>
      <c r="C58" s="46"/>
      <c r="D58" s="47"/>
    </row>
    <row r="59" spans="1:4" x14ac:dyDescent="0.2">
      <c r="A59" s="67"/>
      <c r="B59" s="45"/>
      <c r="C59" s="46"/>
      <c r="D59" s="47"/>
    </row>
    <row r="60" spans="1:4" x14ac:dyDescent="0.2">
      <c r="A60" s="67"/>
      <c r="B60" s="45"/>
      <c r="C60" s="46"/>
      <c r="D60" s="47"/>
    </row>
    <row r="61" spans="1:4" x14ac:dyDescent="0.2">
      <c r="A61" s="18" t="s">
        <v>143</v>
      </c>
      <c r="B61" s="176">
        <f>SUM(B56:D60)</f>
        <v>0</v>
      </c>
      <c r="C61" s="177"/>
      <c r="D61" s="178"/>
    </row>
    <row r="62" spans="1:4" x14ac:dyDescent="0.2">
      <c r="A62" s="188" t="s">
        <v>216</v>
      </c>
      <c r="B62" s="189"/>
      <c r="C62" s="189"/>
      <c r="D62" s="190"/>
    </row>
    <row r="63" spans="1:4" x14ac:dyDescent="0.2">
      <c r="A63" s="191"/>
      <c r="B63" s="192"/>
      <c r="C63" s="192"/>
      <c r="D63" s="193"/>
    </row>
    <row r="64" spans="1:4" x14ac:dyDescent="0.2">
      <c r="A64" s="2" t="s">
        <v>179</v>
      </c>
      <c r="B64" s="173"/>
      <c r="C64" s="174"/>
      <c r="D64" s="175"/>
    </row>
    <row r="65" spans="1:6" x14ac:dyDescent="0.2">
      <c r="A65" s="2" t="s">
        <v>214</v>
      </c>
      <c r="B65" s="46"/>
      <c r="C65" s="46"/>
      <c r="D65" s="47"/>
    </row>
    <row r="66" spans="1:6" x14ac:dyDescent="0.2">
      <c r="A66" s="194" t="s">
        <v>98</v>
      </c>
      <c r="B66" s="195"/>
      <c r="C66" s="195"/>
      <c r="D66" s="196"/>
    </row>
    <row r="67" spans="1:6" ht="25.5" x14ac:dyDescent="0.2">
      <c r="A67" s="14" t="s">
        <v>99</v>
      </c>
      <c r="B67" s="167"/>
      <c r="C67" s="168"/>
      <c r="D67" s="169"/>
    </row>
    <row r="68" spans="1:6" x14ac:dyDescent="0.2">
      <c r="A68" s="19"/>
      <c r="C68" s="20"/>
    </row>
    <row r="70" spans="1:6" x14ac:dyDescent="0.2">
      <c r="A70" s="164" t="s">
        <v>124</v>
      </c>
      <c r="B70" s="165"/>
      <c r="C70" s="166"/>
      <c r="D70" s="70"/>
    </row>
    <row r="72" spans="1:6" x14ac:dyDescent="0.2">
      <c r="A72" s="164" t="s">
        <v>125</v>
      </c>
      <c r="B72" s="165"/>
      <c r="C72" s="166"/>
      <c r="D72" s="6">
        <f>SUM(D31-B31)</f>
        <v>0</v>
      </c>
    </row>
    <row r="74" spans="1:6" x14ac:dyDescent="0.2">
      <c r="A74" s="164" t="s">
        <v>126</v>
      </c>
      <c r="B74" s="165"/>
      <c r="C74" s="166"/>
      <c r="D74" s="6">
        <f>SUM(D70-D72)</f>
        <v>0</v>
      </c>
    </row>
    <row r="76" spans="1:6" s="30" customFormat="1" ht="15.75" x14ac:dyDescent="0.25">
      <c r="A76" s="30" t="s">
        <v>160</v>
      </c>
      <c r="B76" s="30" t="s">
        <v>161</v>
      </c>
      <c r="C76" s="44" t="s">
        <v>162</v>
      </c>
      <c r="D76" s="30" t="s">
        <v>222</v>
      </c>
    </row>
    <row r="77" spans="1:6" x14ac:dyDescent="0.2">
      <c r="D77" s="74"/>
      <c r="E77" s="74"/>
      <c r="F77" s="74"/>
    </row>
  </sheetData>
  <sheetProtection algorithmName="SHA-512" hashValue="CEfMlExMJf0qmq6hwDp6fSb9GBLz1+a9JJw6UGmIbJqJM0LKkN1AaXgXG75R7Sk8VYyImmOeXITkiyDbteNoLg==" saltValue="J3dQqpYaO7ter+5cRy8wKQ==" spinCount="100000" sheet="1" objects="1" scenarios="1" selectLockedCells="1"/>
  <mergeCells count="28">
    <mergeCell ref="B52:D52"/>
    <mergeCell ref="A66:D66"/>
    <mergeCell ref="A53:D55"/>
    <mergeCell ref="B56:D56"/>
    <mergeCell ref="B61:D61"/>
    <mergeCell ref="A62:D63"/>
    <mergeCell ref="B64:D64"/>
    <mergeCell ref="B44:D44"/>
    <mergeCell ref="B45:D45"/>
    <mergeCell ref="B46:D46"/>
    <mergeCell ref="B47:D47"/>
    <mergeCell ref="B51:D51"/>
    <mergeCell ref="B67:D67"/>
    <mergeCell ref="A70:C70"/>
    <mergeCell ref="A72:C72"/>
    <mergeCell ref="A74:C74"/>
    <mergeCell ref="A1:D1"/>
    <mergeCell ref="A32:D32"/>
    <mergeCell ref="B33:D33"/>
    <mergeCell ref="A34:D34"/>
    <mergeCell ref="B35:D35"/>
    <mergeCell ref="B36:D36"/>
    <mergeCell ref="B37:D37"/>
    <mergeCell ref="B38:D38"/>
    <mergeCell ref="B39:D39"/>
    <mergeCell ref="B40:D40"/>
    <mergeCell ref="B41:D41"/>
    <mergeCell ref="B43:D43"/>
  </mergeCells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workbookViewId="0">
      <selection activeCell="A23" sqref="A23"/>
    </sheetView>
  </sheetViews>
  <sheetFormatPr baseColWidth="10" defaultRowHeight="15" x14ac:dyDescent="0.25"/>
  <cols>
    <col min="1" max="1" width="37.28515625" bestFit="1" customWidth="1"/>
    <col min="2" max="2" width="42.85546875" bestFit="1" customWidth="1"/>
  </cols>
  <sheetData>
    <row r="1" spans="1:2" ht="30" customHeight="1" x14ac:dyDescent="0.25">
      <c r="A1" s="198" t="s">
        <v>225</v>
      </c>
      <c r="B1" s="198"/>
    </row>
    <row r="2" spans="1:2" x14ac:dyDescent="0.25">
      <c r="A2" s="199" t="s">
        <v>133</v>
      </c>
      <c r="B2" s="199"/>
    </row>
    <row r="3" spans="1:2" x14ac:dyDescent="0.25">
      <c r="A3" s="16"/>
      <c r="B3" s="17"/>
    </row>
    <row r="4" spans="1:2" x14ac:dyDescent="0.25">
      <c r="A4" s="200" t="s">
        <v>210</v>
      </c>
      <c r="B4" s="200"/>
    </row>
    <row r="5" spans="1:2" x14ac:dyDescent="0.25">
      <c r="A5" s="201" t="s">
        <v>131</v>
      </c>
      <c r="B5" s="201"/>
    </row>
    <row r="6" spans="1:2" x14ac:dyDescent="0.25">
      <c r="A6" s="201" t="s">
        <v>132</v>
      </c>
      <c r="B6" s="201"/>
    </row>
    <row r="7" spans="1:2" x14ac:dyDescent="0.25">
      <c r="A7" s="201" t="s">
        <v>204</v>
      </c>
      <c r="B7" s="201"/>
    </row>
    <row r="8" spans="1:2" x14ac:dyDescent="0.25">
      <c r="A8" s="1"/>
    </row>
    <row r="9" spans="1:2" x14ac:dyDescent="0.25">
      <c r="A9" s="38" t="s">
        <v>135</v>
      </c>
      <c r="B9" s="38" t="s">
        <v>134</v>
      </c>
    </row>
    <row r="10" spans="1:2" x14ac:dyDescent="0.25">
      <c r="A10" s="71"/>
      <c r="B10" s="71"/>
    </row>
    <row r="11" spans="1:2" x14ac:dyDescent="0.25">
      <c r="A11" s="71"/>
      <c r="B11" s="71"/>
    </row>
    <row r="12" spans="1:2" x14ac:dyDescent="0.25">
      <c r="A12" s="71"/>
      <c r="B12" s="71"/>
    </row>
    <row r="13" spans="1:2" x14ac:dyDescent="0.25">
      <c r="A13" s="71"/>
      <c r="B13" s="71"/>
    </row>
    <row r="14" spans="1:2" x14ac:dyDescent="0.25">
      <c r="A14" s="71"/>
      <c r="B14" s="71"/>
    </row>
    <row r="15" spans="1:2" x14ac:dyDescent="0.25">
      <c r="A15" s="71"/>
      <c r="B15" s="71"/>
    </row>
    <row r="16" spans="1:2" x14ac:dyDescent="0.25">
      <c r="A16" s="71"/>
      <c r="B16" s="71"/>
    </row>
    <row r="17" spans="1:2" x14ac:dyDescent="0.25">
      <c r="A17" s="71"/>
      <c r="B17" s="71"/>
    </row>
    <row r="18" spans="1:2" x14ac:dyDescent="0.25">
      <c r="A18" s="71"/>
      <c r="B18" s="71"/>
    </row>
    <row r="19" spans="1:2" x14ac:dyDescent="0.25">
      <c r="A19" s="71"/>
      <c r="B19" s="71"/>
    </row>
    <row r="20" spans="1:2" x14ac:dyDescent="0.25">
      <c r="A20" s="71"/>
      <c r="B20" s="71"/>
    </row>
    <row r="21" spans="1:2" x14ac:dyDescent="0.25">
      <c r="A21" s="71"/>
      <c r="B21" s="71"/>
    </row>
    <row r="22" spans="1:2" x14ac:dyDescent="0.25">
      <c r="A22" s="71"/>
      <c r="B22" s="71"/>
    </row>
    <row r="23" spans="1:2" x14ac:dyDescent="0.25">
      <c r="A23" s="71"/>
      <c r="B23" s="71"/>
    </row>
    <row r="25" spans="1:2" ht="15.75" x14ac:dyDescent="0.25">
      <c r="A25" s="197" t="s">
        <v>205</v>
      </c>
      <c r="B25" s="197"/>
    </row>
  </sheetData>
  <sheetProtection algorithmName="SHA-512" hashValue="u0r3jKEddMLOls5DZu4l8NJkU2n46R5dnuuGtUJFZUB/3mFrJ215ctD3uJo9XdsrR8hWRtRzhQgnR2R4z4O+TQ==" saltValue="QbEz828Sh41m9sL6ZZxFxg==" spinCount="100000" sheet="1" objects="1" scenarios="1" selectLockedCells="1"/>
  <mergeCells count="7">
    <mergeCell ref="A25:B25"/>
    <mergeCell ref="A1:B1"/>
    <mergeCell ref="A2:B2"/>
    <mergeCell ref="A4:B4"/>
    <mergeCell ref="A5:B5"/>
    <mergeCell ref="A6:B6"/>
    <mergeCell ref="A7:B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workbookViewId="0">
      <selection activeCell="A10" sqref="A10"/>
    </sheetView>
  </sheetViews>
  <sheetFormatPr baseColWidth="10" defaultRowHeight="15" x14ac:dyDescent="0.25"/>
  <cols>
    <col min="1" max="1" width="43.5703125" bestFit="1" customWidth="1"/>
    <col min="2" max="2" width="42.85546875" bestFit="1" customWidth="1"/>
  </cols>
  <sheetData>
    <row r="1" spans="1:2" ht="30" customHeight="1" x14ac:dyDescent="0.25">
      <c r="A1" s="198" t="s">
        <v>224</v>
      </c>
      <c r="B1" s="198"/>
    </row>
    <row r="2" spans="1:2" x14ac:dyDescent="0.25">
      <c r="A2" s="199" t="s">
        <v>133</v>
      </c>
      <c r="B2" s="199"/>
    </row>
    <row r="3" spans="1:2" x14ac:dyDescent="0.25">
      <c r="A3" s="16"/>
      <c r="B3" s="17"/>
    </row>
    <row r="4" spans="1:2" x14ac:dyDescent="0.25">
      <c r="A4" s="201" t="s">
        <v>136</v>
      </c>
      <c r="B4" s="201"/>
    </row>
    <row r="5" spans="1:2" x14ac:dyDescent="0.25">
      <c r="A5" s="201" t="s">
        <v>138</v>
      </c>
      <c r="B5" s="201"/>
    </row>
    <row r="6" spans="1:2" x14ac:dyDescent="0.25">
      <c r="A6" s="201" t="s">
        <v>137</v>
      </c>
      <c r="B6" s="201"/>
    </row>
    <row r="7" spans="1:2" x14ac:dyDescent="0.25">
      <c r="A7" s="201" t="s">
        <v>204</v>
      </c>
      <c r="B7" s="201"/>
    </row>
    <row r="8" spans="1:2" x14ac:dyDescent="0.25">
      <c r="A8" s="202"/>
      <c r="B8" s="202"/>
    </row>
    <row r="9" spans="1:2" x14ac:dyDescent="0.25">
      <c r="A9" s="38" t="s">
        <v>135</v>
      </c>
      <c r="B9" s="38" t="s">
        <v>134</v>
      </c>
    </row>
    <row r="10" spans="1:2" x14ac:dyDescent="0.25">
      <c r="A10" s="71"/>
      <c r="B10" s="71"/>
    </row>
    <row r="11" spans="1:2" x14ac:dyDescent="0.25">
      <c r="A11" s="71"/>
      <c r="B11" s="71"/>
    </row>
    <row r="12" spans="1:2" x14ac:dyDescent="0.25">
      <c r="A12" s="71"/>
      <c r="B12" s="71"/>
    </row>
    <row r="13" spans="1:2" x14ac:dyDescent="0.25">
      <c r="A13" s="71"/>
      <c r="B13" s="71"/>
    </row>
    <row r="14" spans="1:2" x14ac:dyDescent="0.25">
      <c r="A14" s="71"/>
      <c r="B14" s="71"/>
    </row>
    <row r="15" spans="1:2" x14ac:dyDescent="0.25">
      <c r="A15" s="71"/>
      <c r="B15" s="71"/>
    </row>
    <row r="16" spans="1:2" x14ac:dyDescent="0.25">
      <c r="A16" s="71"/>
      <c r="B16" s="71"/>
    </row>
    <row r="17" spans="1:2" x14ac:dyDescent="0.25">
      <c r="A17" s="71"/>
      <c r="B17" s="71"/>
    </row>
    <row r="18" spans="1:2" x14ac:dyDescent="0.25">
      <c r="A18" s="71"/>
      <c r="B18" s="71"/>
    </row>
    <row r="19" spans="1:2" x14ac:dyDescent="0.25">
      <c r="A19" s="71"/>
      <c r="B19" s="71"/>
    </row>
    <row r="20" spans="1:2" x14ac:dyDescent="0.25">
      <c r="A20" s="71"/>
      <c r="B20" s="71"/>
    </row>
    <row r="21" spans="1:2" x14ac:dyDescent="0.25">
      <c r="A21" s="71"/>
      <c r="B21" s="71"/>
    </row>
    <row r="22" spans="1:2" x14ac:dyDescent="0.25">
      <c r="A22" s="71"/>
      <c r="B22" s="71"/>
    </row>
    <row r="23" spans="1:2" x14ac:dyDescent="0.25">
      <c r="A23" s="71"/>
      <c r="B23" s="71"/>
    </row>
    <row r="25" spans="1:2" ht="15.75" x14ac:dyDescent="0.25">
      <c r="A25" s="197" t="s">
        <v>205</v>
      </c>
      <c r="B25" s="197"/>
    </row>
  </sheetData>
  <sheetProtection algorithmName="SHA-512" hashValue="FJvgRdqCnhU2ctPjY81vHVFf66wHwM2yC1jOT4p34I2hghnnDBJg3vj6M3DialbTQELd4kSPPsLDaV1XP5IH9A==" saltValue="t84Oaa6ZMXCYna8qd5OsHQ==" spinCount="100000" sheet="1" objects="1" scenarios="1" selectLockedCells="1"/>
  <mergeCells count="8">
    <mergeCell ref="A25:B25"/>
    <mergeCell ref="A1:B1"/>
    <mergeCell ref="A2:B2"/>
    <mergeCell ref="A4:B4"/>
    <mergeCell ref="A5:B5"/>
    <mergeCell ref="A6:B6"/>
    <mergeCell ref="A8:B8"/>
    <mergeCell ref="A7:B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workbookViewId="0"/>
  </sheetViews>
  <sheetFormatPr baseColWidth="10" defaultRowHeight="15" x14ac:dyDescent="0.25"/>
  <cols>
    <col min="1" max="1" width="135.42578125" bestFit="1" customWidth="1"/>
  </cols>
  <sheetData>
    <row r="1" spans="1:11" ht="15.75" x14ac:dyDescent="0.25">
      <c r="A1" s="23" t="s">
        <v>158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.7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s="15" customFormat="1" x14ac:dyDescent="0.25">
      <c r="A3" s="22" t="s">
        <v>209</v>
      </c>
    </row>
    <row r="4" spans="1:11" s="15" customFormat="1" x14ac:dyDescent="0.25">
      <c r="A4" s="22"/>
    </row>
    <row r="5" spans="1:11" s="15" customFormat="1" x14ac:dyDescent="0.25">
      <c r="A5" s="22" t="s">
        <v>176</v>
      </c>
    </row>
  </sheetData>
  <sheetProtection algorithmName="SHA-512" hashValue="FVTqKK+jsdJs10jWn/5gHyz4B8qsbUDEMM5seSfm/mPw+aZlpYrCi5dAbdC9/SMN17hbzo61/M+mBsFesGHH5g==" saltValue="7LVyUpsVrdPhC8HNzNMq1A==" spinCount="100000" sheet="1" objects="1" scenarios="1" selectLockedCells="1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Notice</vt:lpstr>
      <vt:lpstr>Notice (2)</vt:lpstr>
      <vt:lpstr>Formulaire</vt:lpstr>
      <vt:lpstr>Budget prévisionnel</vt:lpstr>
      <vt:lpstr>Dernier Budget Approuvé en AG</vt:lpstr>
      <vt:lpstr>Rapport N-1</vt:lpstr>
      <vt:lpstr>Programme Année N</vt:lpstr>
      <vt:lpstr>Demande exceptionnelle</vt:lpstr>
      <vt:lpstr>'Budget prévisionnel'!Zone_d_impression</vt:lpstr>
      <vt:lpstr>'Demande exceptionnelle'!Zone_d_impression</vt:lpstr>
      <vt:lpstr>'Dernier Budget Approuvé en AG'!Zone_d_impression</vt:lpstr>
      <vt:lpstr>Formulaire!Zone_d_impression</vt:lpstr>
      <vt:lpstr>Notice!Zone_d_impression</vt:lpstr>
      <vt:lpstr>'Notice (2)'!Zone_d_impression</vt:lpstr>
      <vt:lpstr>'Programme Année N'!Zone_d_impression</vt:lpstr>
      <vt:lpstr>'Rapport N-1'!Zone_d_impression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CAILLOT Mattias</dc:creator>
  <cp:lastModifiedBy>Christine NUNES</cp:lastModifiedBy>
  <cp:lastPrinted>2024-08-27T09:44:21Z</cp:lastPrinted>
  <dcterms:created xsi:type="dcterms:W3CDTF">2024-03-22T15:06:40Z</dcterms:created>
  <dcterms:modified xsi:type="dcterms:W3CDTF">2025-09-24T06:41:52Z</dcterms:modified>
</cp:coreProperties>
</file>